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ira\Downloads\"/>
    </mc:Choice>
  </mc:AlternateContent>
  <xr:revisionPtr revIDLastSave="0" documentId="13_ncr:1_{0CE8B913-D560-44EA-A0F3-63BDF98A7CA2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تامین اعتبار" sheetId="5" r:id="rId1"/>
    <sheet name="Sheet1" sheetId="6" r:id="rId2"/>
    <sheet name="غیر پرسنلی 0112" sheetId="8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8" l="1"/>
  <c r="I11" i="8" l="1"/>
  <c r="F41" i="8"/>
  <c r="I38" i="8" l="1"/>
  <c r="E38" i="8"/>
  <c r="I27" i="8"/>
  <c r="H27" i="8"/>
  <c r="G27" i="8"/>
  <c r="E27" i="8"/>
  <c r="D27" i="8"/>
  <c r="C27" i="8"/>
  <c r="J9" i="8" l="1"/>
  <c r="K9" i="8" s="1"/>
  <c r="J10" i="8"/>
  <c r="K10" i="8" s="1"/>
  <c r="I42" i="8" l="1"/>
  <c r="E42" i="8"/>
  <c r="J6" i="8" l="1"/>
  <c r="J7" i="8"/>
  <c r="J8" i="8"/>
  <c r="J5" i="8"/>
  <c r="F16" i="8"/>
  <c r="J22" i="8" l="1"/>
  <c r="F22" i="8"/>
  <c r="J15" i="8"/>
  <c r="F15" i="8"/>
  <c r="K22" i="8" l="1"/>
  <c r="J14" i="8"/>
  <c r="F13" i="8" l="1"/>
  <c r="E11" i="8" l="1"/>
  <c r="J20" i="8" l="1"/>
  <c r="J41" i="8"/>
  <c r="K41" i="8" l="1"/>
  <c r="F26" i="8" l="1"/>
  <c r="H38" i="8"/>
  <c r="D38" i="8"/>
  <c r="D42" i="8"/>
  <c r="G43" i="8"/>
  <c r="F35" i="8"/>
  <c r="F20" i="8"/>
  <c r="F14" i="8"/>
  <c r="K14" i="8" s="1"/>
  <c r="F32" i="8"/>
  <c r="J32" i="8"/>
  <c r="J36" i="8"/>
  <c r="F36" i="8"/>
  <c r="K36" i="8" s="1"/>
  <c r="E43" i="8" l="1"/>
  <c r="I43" i="8"/>
  <c r="D43" i="8"/>
  <c r="K32" i="8"/>
  <c r="H42" i="8"/>
  <c r="H43" i="8" s="1"/>
  <c r="C42" i="8"/>
  <c r="K15" i="8" l="1"/>
  <c r="J26" i="8"/>
  <c r="K26" i="8" l="1"/>
  <c r="C38" i="8" l="1"/>
  <c r="C11" i="8"/>
  <c r="F40" i="8"/>
  <c r="F39" i="8"/>
  <c r="F42" i="8" s="1"/>
  <c r="F17" i="8"/>
  <c r="F18" i="8"/>
  <c r="F19" i="8"/>
  <c r="F21" i="8"/>
  <c r="F23" i="8"/>
  <c r="F24" i="8"/>
  <c r="C43" i="8" l="1"/>
  <c r="K16" i="8"/>
  <c r="K6" i="8"/>
  <c r="K7" i="8"/>
  <c r="F8" i="8"/>
  <c r="K8" i="8" s="1"/>
  <c r="F12" i="8"/>
  <c r="F27" i="8" s="1"/>
  <c r="F28" i="8"/>
  <c r="F29" i="8"/>
  <c r="F30" i="8"/>
  <c r="F31" i="8"/>
  <c r="F33" i="8"/>
  <c r="F34" i="8"/>
  <c r="F37" i="8"/>
  <c r="F5" i="8"/>
  <c r="J11" i="8"/>
  <c r="J12" i="8"/>
  <c r="J13" i="8"/>
  <c r="J17" i="8"/>
  <c r="J18" i="8"/>
  <c r="J19" i="8"/>
  <c r="J21" i="8"/>
  <c r="J23" i="8"/>
  <c r="J24" i="8"/>
  <c r="J28" i="8"/>
  <c r="J29" i="8"/>
  <c r="J30" i="8"/>
  <c r="J31" i="8"/>
  <c r="J33" i="8"/>
  <c r="J34" i="8"/>
  <c r="J37" i="8"/>
  <c r="J39" i="8"/>
  <c r="J40" i="8"/>
  <c r="K39" i="8"/>
  <c r="K40" i="8"/>
  <c r="K34" i="8"/>
  <c r="K37" i="8"/>
  <c r="K33" i="8"/>
  <c r="J42" i="8" l="1"/>
  <c r="K5" i="8"/>
  <c r="F11" i="8"/>
  <c r="J38" i="8"/>
  <c r="K17" i="8"/>
  <c r="J27" i="8"/>
  <c r="K42" i="8"/>
  <c r="F38" i="8"/>
  <c r="K20" i="8"/>
  <c r="K18" i="8"/>
  <c r="K19" i="8"/>
  <c r="K21" i="8"/>
  <c r="K23" i="8"/>
  <c r="K24" i="8"/>
  <c r="K28" i="8"/>
  <c r="K29" i="8"/>
  <c r="K30" i="8"/>
  <c r="K31" i="8"/>
  <c r="K38" i="8" s="1"/>
  <c r="F43" i="8" l="1"/>
  <c r="J43" i="8"/>
  <c r="K13" i="8" l="1"/>
  <c r="K12" i="8"/>
  <c r="K27" i="8" l="1"/>
  <c r="K11" i="8"/>
  <c r="K43" i="8" l="1"/>
  <c r="C23" i="6"/>
  <c r="K5" i="5" l="1"/>
  <c r="K4" i="5" l="1"/>
  <c r="K13" i="5" s="1"/>
  <c r="C13" i="5"/>
  <c r="H13" i="5"/>
</calcChain>
</file>

<file path=xl/sharedStrings.xml><?xml version="1.0" encoding="utf-8"?>
<sst xmlns="http://schemas.openxmlformats.org/spreadsheetml/2006/main" count="176" uniqueCount="164">
  <si>
    <t>ردیف</t>
  </si>
  <si>
    <t>شرح برنامه</t>
  </si>
  <si>
    <t>اعتبار دریافتی</t>
  </si>
  <si>
    <t>هزینه انجام شده</t>
  </si>
  <si>
    <t>مانده</t>
  </si>
  <si>
    <t>جمع اعتبار دریافتی</t>
  </si>
  <si>
    <t xml:space="preserve">جمع هزینه </t>
  </si>
  <si>
    <t>حقوق ومزایای مستمر وفوق العاده شغل (بند و)</t>
  </si>
  <si>
    <t>جمع فصل اول</t>
  </si>
  <si>
    <t>ماموریت داخلی و خارجی</t>
  </si>
  <si>
    <t>هزینه های قضایی و ثبتی</t>
  </si>
  <si>
    <t>اجرای برنامه های آموزشی، مذهبی، فرهنگی و هنری</t>
  </si>
  <si>
    <t>هزینه های مطالعاتی و تحقیقاتی</t>
  </si>
  <si>
    <t>نگهداری و تعمیر دارایی ثابت و وسایل اداری</t>
  </si>
  <si>
    <t>حق الزحمه المپیاد،بازرسی و اعتبارسنجی</t>
  </si>
  <si>
    <t>جمع فصل دوم</t>
  </si>
  <si>
    <t>بیمه سرباز مربیان و نیروهای تابع قانون کار</t>
  </si>
  <si>
    <t>بیمه و بازنشستگی (بند"و")</t>
  </si>
  <si>
    <t>کمک هزینه مهد کودک</t>
  </si>
  <si>
    <t>کمک های رفاهی موردی</t>
  </si>
  <si>
    <t>جمع فصل ششم</t>
  </si>
  <si>
    <t>پرداخت دیون</t>
  </si>
  <si>
    <t>جمع فصل هفتم</t>
  </si>
  <si>
    <t>جمع کل فصول</t>
  </si>
  <si>
    <t>عنوان</t>
  </si>
  <si>
    <t>جمع</t>
  </si>
  <si>
    <t xml:space="preserve">تنظیم : اعتبارات </t>
  </si>
  <si>
    <t>20600- 20700</t>
  </si>
  <si>
    <t xml:space="preserve">چاپ و خرید نشریات و مطبوعات-
 تصویربرداری و تبلیغات </t>
  </si>
  <si>
    <t>انجمن پناهندگان نروژ</t>
  </si>
  <si>
    <t xml:space="preserve"> سایر -بیمه وسائط نقلیه ، ساختمان و تجهیزات </t>
  </si>
  <si>
    <t>1400/2/15</t>
  </si>
  <si>
    <t>پنجره دو جداره مرکز نظرآباد</t>
  </si>
  <si>
    <t>1400/2/19</t>
  </si>
  <si>
    <t>عوارض نوسازی جهت دیوار کشی مرکز الزهرا</t>
  </si>
  <si>
    <t>اعتبار دریافتی سایر منابع</t>
  </si>
  <si>
    <t>1400/3/9</t>
  </si>
  <si>
    <t>کسر تنخواه مرکز الزهرا ( پناهندگان نروژ)</t>
  </si>
  <si>
    <t>سایر منابع تملک استانی پروژه سوله مرکز خدایی</t>
  </si>
  <si>
    <t>سایر منابع بابت پرداخت پاداش سرانه عید فطر</t>
  </si>
  <si>
    <t>تاریخ تامین اعتبار</t>
  </si>
  <si>
    <t>شرح</t>
  </si>
  <si>
    <t>مبلغ</t>
  </si>
  <si>
    <t>1400/3/19</t>
  </si>
  <si>
    <t>تامین اعتبار بیمه عمر سرمد</t>
  </si>
  <si>
    <t>تامین اعتبر بیمه تکمیلی سرمد</t>
  </si>
  <si>
    <t>مکمل رفاهی نگهبانان قراردادی</t>
  </si>
  <si>
    <t>مکمل رفاهی نگهبانان رسمی و پیمانی</t>
  </si>
  <si>
    <t>1400/3/22</t>
  </si>
  <si>
    <t>رفاهی کارکنان رسمی و پیمانی</t>
  </si>
  <si>
    <t>رفاهی کارکنان قراردادی</t>
  </si>
  <si>
    <t>اضافه کار نگهبانان رسمی و پیمانی</t>
  </si>
  <si>
    <t>اضافه کار نگهبانان قراردادی</t>
  </si>
  <si>
    <t>ایاب و ذهاب کارکنان رسمی، پیمانی و قراردادی</t>
  </si>
  <si>
    <t>حق التدریس مربیان رسمی و پیمانی اردیبهشت</t>
  </si>
  <si>
    <t>1400/3/29</t>
  </si>
  <si>
    <t>اضافه کار نیروهای قراردادی فروردین و اردیبهشت</t>
  </si>
  <si>
    <t>اضافه کار نیروهای رسمی و پیمانی فروردین و اردیبهشت</t>
  </si>
  <si>
    <t>تملک ملی هزینه خرید سرور مرکز الزهرا</t>
  </si>
  <si>
    <t>پرداخت روز ملی ارتباطات و روابط عمومی
سیروس خوش سیما</t>
  </si>
  <si>
    <t>حق التدریس مربیان غیر رسمی فروردین ماه</t>
  </si>
  <si>
    <t>آب ، برق و سوخت</t>
  </si>
  <si>
    <t>1400/4/15</t>
  </si>
  <si>
    <t>تملک ملی هزینه خرید plc مرکز رهبری</t>
  </si>
  <si>
    <t>هزینه ایاب وذهاب هیات نیجر - از سوخت</t>
  </si>
  <si>
    <t>هزینه تلفن و اینترنت مرکز خدایی</t>
  </si>
  <si>
    <t>هزینه تلفن و اینترنت مرکز الزهرا</t>
  </si>
  <si>
    <t>گاز مصرفی مرکز شهید خدایی</t>
  </si>
  <si>
    <t>گاز مصرفی مرکز الزهرا</t>
  </si>
  <si>
    <t>برق مرکز شهید خدایی</t>
  </si>
  <si>
    <t>برق مصرفی مرکز الزهرا</t>
  </si>
  <si>
    <t>قرارداد خدمات پشتیبانی/ حمل و نقل و ارتباطات</t>
  </si>
  <si>
    <t>1400/4/19</t>
  </si>
  <si>
    <t>تلفن اداره کل</t>
  </si>
  <si>
    <t>تلفن نظرآباد</t>
  </si>
  <si>
    <t>تلفن زیبادشت</t>
  </si>
  <si>
    <t>برق زیبادشت</t>
  </si>
  <si>
    <t>گاز نظرآباد</t>
  </si>
  <si>
    <t>برق نظرآباد</t>
  </si>
  <si>
    <t>آب نظرآباد</t>
  </si>
  <si>
    <t>1400/4/21</t>
  </si>
  <si>
    <t>بیمه عمر قدرت اله جودکی</t>
  </si>
  <si>
    <t>1400/4/22</t>
  </si>
  <si>
    <t>سوخت خودرو مرکز نظرآباد</t>
  </si>
  <si>
    <t>سوخت خودرو اداره کل</t>
  </si>
  <si>
    <t>سوخت خودرو زیبادشت</t>
  </si>
  <si>
    <t>1400/4/23</t>
  </si>
  <si>
    <t>تنخواه مرکز اشتهارد</t>
  </si>
  <si>
    <t>فوت و ازدواج شاغلان- نادر دانشی ممقانی</t>
  </si>
  <si>
    <t>بیمه بدنه و ثالث خودرو اداره کل پژو پارس و 405</t>
  </si>
  <si>
    <t>1400/4/27</t>
  </si>
  <si>
    <t>حق التدریس قراردادی خرداد ماه</t>
  </si>
  <si>
    <t>1400/5/12</t>
  </si>
  <si>
    <t xml:space="preserve">جریمه بدهی بازنشستگی تاخیر دی ماه </t>
  </si>
  <si>
    <t>کسر تنخواه مرکز شهید رهبری(سرمایه ای)</t>
  </si>
  <si>
    <t>1400/5/16</t>
  </si>
  <si>
    <t>کسر تنخواه مرکز نظرآباد</t>
  </si>
  <si>
    <t>1400/5/17</t>
  </si>
  <si>
    <t xml:space="preserve">حقوق سرباز مربیان فروردین </t>
  </si>
  <si>
    <t xml:space="preserve">حقوق سرباز مربیان اردیبهشت </t>
  </si>
  <si>
    <t>1400/5/20</t>
  </si>
  <si>
    <t xml:space="preserve">تصیح سند تلفن نظرآباد </t>
  </si>
  <si>
    <t xml:space="preserve">تصیح سند برق نظرآباد </t>
  </si>
  <si>
    <t xml:space="preserve">هزینه مراسلات پستی اداره کل </t>
  </si>
  <si>
    <t>هزینه تلفن مرکز نظرآباد</t>
  </si>
  <si>
    <t>هزینه برق مصرفی مرکز نظرآباد</t>
  </si>
  <si>
    <t>هزینه برق مصرفی مرکز شهید خدایی</t>
  </si>
  <si>
    <t>هزینه آب مصرفی مرکز الزهرا</t>
  </si>
  <si>
    <t>1400/5/23</t>
  </si>
  <si>
    <t xml:space="preserve">تنخواه اداره کل </t>
  </si>
  <si>
    <t>1400/5/24</t>
  </si>
  <si>
    <t>تنخواه مرکز الزهرا</t>
  </si>
  <si>
    <t>تنخواه مرکز نظرآباد</t>
  </si>
  <si>
    <t xml:space="preserve">سوخت خودرو مرکز اشتهارد </t>
  </si>
  <si>
    <t>سوخت خودرو مرکز خدایی</t>
  </si>
  <si>
    <t>هزینه آب مصرفی مرکز خدایی</t>
  </si>
  <si>
    <t>هزینه آب مصرفی مرکز رهبری</t>
  </si>
  <si>
    <t>1400/5/31</t>
  </si>
  <si>
    <t xml:space="preserve">هزینه بیمه ثالث پراید اداره کل </t>
  </si>
  <si>
    <t>1400/6/1</t>
  </si>
  <si>
    <t>مابه تفاوت مسکن سازان راشا(پنجره دوجداره نظرآباد)</t>
  </si>
  <si>
    <t xml:space="preserve">هزینه پشتیبانی آروین </t>
  </si>
  <si>
    <t>کسر تنخواه اداره کل سوخت (از 25 میلیون نیجر)</t>
  </si>
  <si>
    <t>کسر تنخواه مرکز خدایی(دو تا سند)</t>
  </si>
  <si>
    <t>کسر تنخواه مرکز زیبادشت</t>
  </si>
  <si>
    <t>1400/6/14</t>
  </si>
  <si>
    <t>هزینه مراسلات پستی اداره کل تیر و مرداد</t>
  </si>
  <si>
    <t>1400/6/17</t>
  </si>
  <si>
    <t>تنخواه مرکز شهید رهبری</t>
  </si>
  <si>
    <t>تنخواه مرکز ساوجبلاغ</t>
  </si>
  <si>
    <t>1400/6/21</t>
  </si>
  <si>
    <t>1400/6/20</t>
  </si>
  <si>
    <t>هزینه آب مصرفی مرکز اشتهارد</t>
  </si>
  <si>
    <t>هزینه گاز مصرفی مرکز اشتهارد</t>
  </si>
  <si>
    <t>هزینه تلفن مصرفی مرکز نظرآباد</t>
  </si>
  <si>
    <t>1400/6/29</t>
  </si>
  <si>
    <t>تنخواه اداره کل (حقوقی)از قضایی و ثبتی</t>
  </si>
  <si>
    <t xml:space="preserve">صندوق ذخیره </t>
  </si>
  <si>
    <t>خدمات قراردادی اشخاص- حق التدریس غیررسمی</t>
  </si>
  <si>
    <t>خرید مواد و لوازم مصرف شدنی-سایر</t>
  </si>
  <si>
    <t>ذخیره مرخصی</t>
  </si>
  <si>
    <t>بازخرید خدمت</t>
  </si>
  <si>
    <t>بیمه عمر و حوادث</t>
  </si>
  <si>
    <t>کمک هزینه فوت و ازدواج بازنشستگان</t>
  </si>
  <si>
    <t>هزینه های انجام شده</t>
  </si>
  <si>
    <t>درآمد اختصاصی3000</t>
  </si>
  <si>
    <t>تشریفات/پذیرایی</t>
  </si>
  <si>
    <t>کمک های رفاهی قراردادی</t>
  </si>
  <si>
    <t>سایر کمکهای رفاهی کارمندان (رسمی پیمانی قراردادی)</t>
  </si>
  <si>
    <t>سایرعمومی4000</t>
  </si>
  <si>
    <t>سایر(تبصره 75)</t>
  </si>
  <si>
    <t>حق التدریس رسمی</t>
  </si>
  <si>
    <t>اضافه کار رسمی ،پیمانی و تابع قانون کار</t>
  </si>
  <si>
    <t>کمکهای رفاهی کارکنان</t>
  </si>
  <si>
    <t xml:space="preserve">اجاره اماکن </t>
  </si>
  <si>
    <t>اضافه کار نیروهای قراردادی</t>
  </si>
  <si>
    <t>هزینه های نیروهای قراردادی</t>
  </si>
  <si>
    <t>اجاره اماکن</t>
  </si>
  <si>
    <t>کمک هزینه فوت و ازدواج شاغلان</t>
  </si>
  <si>
    <t>14:10:00 ق.ظ</t>
  </si>
  <si>
    <t>سایر</t>
  </si>
  <si>
    <t>حق آزمون</t>
  </si>
  <si>
    <t xml:space="preserve">تنظیم : اعتبارات      1402/01/31  </t>
  </si>
  <si>
    <t>تاریخ تنظیم : 1402/01/31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</si>
</sst>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B Nazanin"/>
      <charset val="178"/>
    </font>
    <font>
      <b/>
      <sz val="10"/>
      <color theme="1"/>
      <name val="B Nazanin"/>
      <charset val="178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B Nazanin"/>
      <charset val="178"/>
    </font>
    <font>
      <b/>
      <sz val="10"/>
      <name val="B Traffic"/>
      <charset val="178"/>
    </font>
    <font>
      <sz val="9"/>
      <color theme="1"/>
      <name val="Calibri"/>
      <family val="2"/>
      <charset val="178"/>
      <scheme val="minor"/>
    </font>
    <font>
      <sz val="11"/>
      <name val="Calibri"/>
      <family val="2"/>
    </font>
    <font>
      <sz val="14"/>
      <color theme="1"/>
      <name val="B Mitra"/>
      <charset val="178"/>
    </font>
    <font>
      <sz val="12"/>
      <color theme="1"/>
      <name val="B Nazanin"/>
      <charset val="178"/>
    </font>
    <font>
      <b/>
      <sz val="8"/>
      <color theme="1"/>
      <name val="B Nazanin"/>
      <charset val="178"/>
    </font>
    <font>
      <b/>
      <sz val="8"/>
      <name val="B Traffic"/>
      <charset val="178"/>
    </font>
    <font>
      <sz val="11"/>
      <name val="B Nazanin"/>
      <charset val="178"/>
    </font>
    <font>
      <sz val="10"/>
      <color theme="1"/>
      <name val="Calibri"/>
      <family val="2"/>
      <charset val="178"/>
      <scheme val="minor"/>
    </font>
    <font>
      <b/>
      <sz val="8"/>
      <name val="B Nazanin"/>
      <charset val="178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CCCC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16">
    <xf numFmtId="0" fontId="0" fillId="0" borderId="0" xfId="0"/>
    <xf numFmtId="3" fontId="5" fillId="4" borderId="16" xfId="0" applyNumberFormat="1" applyFont="1" applyFill="1" applyBorder="1" applyAlignment="1">
      <alignment horizontal="center" vertical="center" shrinkToFit="1"/>
    </xf>
    <xf numFmtId="3" fontId="6" fillId="5" borderId="11" xfId="0" applyNumberFormat="1" applyFont="1" applyFill="1" applyBorder="1" applyAlignment="1">
      <alignment horizontal="center" vertical="center" shrinkToFit="1"/>
    </xf>
    <xf numFmtId="3" fontId="5" fillId="4" borderId="20" xfId="0" applyNumberFormat="1" applyFont="1" applyFill="1" applyBorder="1" applyAlignment="1">
      <alignment horizontal="center" vertical="center" shrinkToFit="1"/>
    </xf>
    <xf numFmtId="3" fontId="6" fillId="5" borderId="7" xfId="0" applyNumberFormat="1" applyFont="1" applyFill="1" applyBorder="1" applyAlignment="1">
      <alignment horizontal="center" vertical="center"/>
    </xf>
    <xf numFmtId="3" fontId="6" fillId="6" borderId="12" xfId="0" applyNumberFormat="1" applyFont="1" applyFill="1" applyBorder="1" applyAlignment="1">
      <alignment horizontal="center" vertical="center" shrinkToFit="1"/>
    </xf>
    <xf numFmtId="3" fontId="6" fillId="6" borderId="7" xfId="0" applyNumberFormat="1" applyFont="1" applyFill="1" applyBorder="1" applyAlignment="1">
      <alignment horizontal="center" vertical="center" shrinkToFit="1"/>
    </xf>
    <xf numFmtId="3" fontId="4" fillId="7" borderId="10" xfId="0" applyNumberFormat="1" applyFont="1" applyFill="1" applyBorder="1" applyAlignment="1">
      <alignment horizontal="center" vertical="center"/>
    </xf>
    <xf numFmtId="3" fontId="4" fillId="7" borderId="11" xfId="0" applyNumberFormat="1" applyFont="1" applyFill="1" applyBorder="1" applyAlignment="1">
      <alignment horizontal="center" vertical="center" shrinkToFit="1"/>
    </xf>
    <xf numFmtId="3" fontId="4" fillId="7" borderId="7" xfId="0" applyNumberFormat="1" applyFont="1" applyFill="1" applyBorder="1" applyAlignment="1">
      <alignment horizontal="center" vertical="center"/>
    </xf>
    <xf numFmtId="3" fontId="1" fillId="4" borderId="0" xfId="0" applyNumberFormat="1" applyFont="1" applyFill="1"/>
    <xf numFmtId="3" fontId="4" fillId="0" borderId="24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right" vertical="center" shrinkToFit="1"/>
    </xf>
    <xf numFmtId="3" fontId="4" fillId="0" borderId="16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7" borderId="4" xfId="0" applyNumberFormat="1" applyFont="1" applyFill="1" applyBorder="1" applyAlignment="1">
      <alignment horizontal="center" vertical="center"/>
    </xf>
    <xf numFmtId="3" fontId="7" fillId="8" borderId="0" xfId="0" applyNumberFormat="1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3" fontId="6" fillId="6" borderId="8" xfId="0" applyNumberFormat="1" applyFont="1" applyFill="1" applyBorder="1" applyAlignment="1">
      <alignment horizontal="center" vertical="center" shrinkToFit="1"/>
    </xf>
    <xf numFmtId="3" fontId="5" fillId="4" borderId="29" xfId="0" applyNumberFormat="1" applyFont="1" applyFill="1" applyBorder="1" applyAlignment="1">
      <alignment horizontal="center" vertical="center" shrinkToFit="1"/>
    </xf>
    <xf numFmtId="0" fontId="0" fillId="0" borderId="20" xfId="0" applyBorder="1"/>
    <xf numFmtId="3" fontId="5" fillId="0" borderId="20" xfId="0" applyNumberFormat="1" applyFont="1" applyBorder="1" applyAlignment="1">
      <alignment horizontal="right" vertical="center" shrinkToFit="1"/>
    </xf>
    <xf numFmtId="3" fontId="4" fillId="0" borderId="20" xfId="0" applyNumberFormat="1" applyFont="1" applyBorder="1" applyAlignment="1">
      <alignment horizontal="center" vertical="center"/>
    </xf>
    <xf numFmtId="3" fontId="4" fillId="10" borderId="25" xfId="0" applyNumberFormat="1" applyFont="1" applyFill="1" applyBorder="1" applyAlignment="1">
      <alignment horizontal="right" vertical="center" shrinkToFit="1"/>
    </xf>
    <xf numFmtId="3" fontId="5" fillId="10" borderId="20" xfId="0" applyNumberFormat="1" applyFont="1" applyFill="1" applyBorder="1" applyAlignment="1">
      <alignment horizontal="right" vertical="center" shrinkToFit="1"/>
    </xf>
    <xf numFmtId="3" fontId="4" fillId="10" borderId="20" xfId="0" applyNumberFormat="1" applyFont="1" applyFill="1" applyBorder="1" applyAlignment="1">
      <alignment horizontal="right" vertical="center" shrinkToFit="1"/>
    </xf>
    <xf numFmtId="3" fontId="4" fillId="10" borderId="32" xfId="0" applyNumberFormat="1" applyFont="1" applyFill="1" applyBorder="1" applyAlignment="1">
      <alignment horizontal="right" vertical="center" shrinkToFit="1"/>
    </xf>
    <xf numFmtId="3" fontId="5" fillId="4" borderId="23" xfId="0" applyNumberFormat="1" applyFont="1" applyFill="1" applyBorder="1" applyAlignment="1">
      <alignment horizontal="center" vertical="center" shrinkToFit="1"/>
    </xf>
    <xf numFmtId="3" fontId="5" fillId="4" borderId="0" xfId="0" applyNumberFormat="1" applyFont="1" applyFill="1" applyAlignment="1">
      <alignment horizontal="center" vertical="center" shrinkToFit="1"/>
    </xf>
    <xf numFmtId="3" fontId="4" fillId="7" borderId="6" xfId="0" applyNumberFormat="1" applyFont="1" applyFill="1" applyBorder="1" applyAlignment="1">
      <alignment horizontal="center" vertical="center" shrinkToFit="1"/>
    </xf>
    <xf numFmtId="3" fontId="4" fillId="0" borderId="29" xfId="0" applyNumberFormat="1" applyFont="1" applyBorder="1" applyAlignment="1">
      <alignment horizontal="center" vertical="center" shrinkToFit="1"/>
    </xf>
    <xf numFmtId="3" fontId="4" fillId="10" borderId="34" xfId="0" applyNumberFormat="1" applyFont="1" applyFill="1" applyBorder="1" applyAlignment="1">
      <alignment horizontal="center" vertical="center" shrinkToFit="1"/>
    </xf>
    <xf numFmtId="3" fontId="4" fillId="7" borderId="3" xfId="0" applyNumberFormat="1" applyFont="1" applyFill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3" fontId="5" fillId="0" borderId="26" xfId="0" applyNumberFormat="1" applyFont="1" applyBorder="1" applyAlignment="1">
      <alignment horizontal="center" vertical="center" shrinkToFit="1"/>
    </xf>
    <xf numFmtId="3" fontId="6" fillId="5" borderId="8" xfId="0" applyNumberFormat="1" applyFont="1" applyFill="1" applyBorder="1" applyAlignment="1">
      <alignment horizontal="center" vertical="center" shrinkToFit="1"/>
    </xf>
    <xf numFmtId="3" fontId="5" fillId="10" borderId="20" xfId="0" applyNumberFormat="1" applyFont="1" applyFill="1" applyBorder="1" applyAlignment="1">
      <alignment horizontal="center" vertical="center" shrinkToFit="1"/>
    </xf>
    <xf numFmtId="3" fontId="9" fillId="0" borderId="20" xfId="0" applyNumberFormat="1" applyFont="1" applyBorder="1" applyAlignment="1">
      <alignment vertical="center"/>
    </xf>
    <xf numFmtId="0" fontId="10" fillId="10" borderId="20" xfId="0" applyFont="1" applyFill="1" applyBorder="1" applyAlignment="1">
      <alignment horizontal="center" vertical="center"/>
    </xf>
    <xf numFmtId="3" fontId="1" fillId="10" borderId="20" xfId="0" applyNumberFormat="1" applyFont="1" applyFill="1" applyBorder="1" applyAlignment="1">
      <alignment horizontal="center"/>
    </xf>
    <xf numFmtId="3" fontId="5" fillId="14" borderId="20" xfId="0" applyNumberFormat="1" applyFont="1" applyFill="1" applyBorder="1" applyAlignment="1">
      <alignment horizontal="center" vertical="center" shrinkToFit="1"/>
    </xf>
    <xf numFmtId="3" fontId="5" fillId="12" borderId="20" xfId="0" applyNumberFormat="1" applyFont="1" applyFill="1" applyBorder="1" applyAlignment="1">
      <alignment horizontal="center" vertical="center" shrinkToFit="1"/>
    </xf>
    <xf numFmtId="3" fontId="5" fillId="13" borderId="20" xfId="0" applyNumberFormat="1" applyFont="1" applyFill="1" applyBorder="1" applyAlignment="1">
      <alignment horizontal="center" vertical="center" shrinkToFit="1"/>
    </xf>
    <xf numFmtId="3" fontId="5" fillId="11" borderId="20" xfId="0" applyNumberFormat="1" applyFont="1" applyFill="1" applyBorder="1" applyAlignment="1">
      <alignment horizontal="center" vertical="center" shrinkToFit="1"/>
    </xf>
    <xf numFmtId="3" fontId="5" fillId="15" borderId="20" xfId="0" applyNumberFormat="1" applyFont="1" applyFill="1" applyBorder="1" applyAlignment="1">
      <alignment horizontal="center" vertical="center" shrinkToFit="1"/>
    </xf>
    <xf numFmtId="3" fontId="5" fillId="16" borderId="20" xfId="0" applyNumberFormat="1" applyFont="1" applyFill="1" applyBorder="1" applyAlignment="1">
      <alignment horizontal="center" vertical="center" shrinkToFit="1"/>
    </xf>
    <xf numFmtId="3" fontId="5" fillId="17" borderId="20" xfId="0" applyNumberFormat="1" applyFont="1" applyFill="1" applyBorder="1" applyAlignment="1">
      <alignment horizontal="center" vertical="center" shrinkToFit="1"/>
    </xf>
    <xf numFmtId="3" fontId="5" fillId="5" borderId="20" xfId="0" applyNumberFormat="1" applyFont="1" applyFill="1" applyBorder="1" applyAlignment="1">
      <alignment horizontal="center" vertical="center" shrinkToFit="1"/>
    </xf>
    <xf numFmtId="3" fontId="0" fillId="0" borderId="0" xfId="0" applyNumberFormat="1"/>
    <xf numFmtId="3" fontId="2" fillId="4" borderId="20" xfId="0" applyNumberFormat="1" applyFont="1" applyFill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3" fontId="10" fillId="0" borderId="45" xfId="0" applyNumberFormat="1" applyFont="1" applyBorder="1" applyAlignment="1">
      <alignment horizontal="center" vertical="center"/>
    </xf>
    <xf numFmtId="0" fontId="10" fillId="10" borderId="30" xfId="0" applyFont="1" applyFill="1" applyBorder="1" applyAlignment="1">
      <alignment horizontal="center" vertical="center"/>
    </xf>
    <xf numFmtId="3" fontId="10" fillId="10" borderId="20" xfId="0" applyNumberFormat="1" applyFont="1" applyFill="1" applyBorder="1" applyAlignment="1">
      <alignment horizontal="center" vertical="center"/>
    </xf>
    <xf numFmtId="0" fontId="10" fillId="10" borderId="44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3" fontId="10" fillId="0" borderId="44" xfId="0" applyNumberFormat="1" applyFont="1" applyBorder="1" applyAlignment="1">
      <alignment horizontal="center" vertical="center"/>
    </xf>
    <xf numFmtId="3" fontId="6" fillId="5" borderId="12" xfId="0" applyNumberFormat="1" applyFont="1" applyFill="1" applyBorder="1" applyAlignment="1">
      <alignment horizontal="center" vertical="center" shrinkToFit="1"/>
    </xf>
    <xf numFmtId="3" fontId="5" fillId="4" borderId="25" xfId="0" applyNumberFormat="1" applyFont="1" applyFill="1" applyBorder="1" applyAlignment="1">
      <alignment horizontal="center" vertical="center" shrinkToFit="1"/>
    </xf>
    <xf numFmtId="3" fontId="2" fillId="4" borderId="39" xfId="0" applyNumberFormat="1" applyFont="1" applyFill="1" applyBorder="1" applyAlignment="1">
      <alignment horizontal="center" vertical="center" shrinkToFit="1"/>
    </xf>
    <xf numFmtId="3" fontId="6" fillId="9" borderId="7" xfId="0" applyNumberFormat="1" applyFont="1" applyFill="1" applyBorder="1" applyAlignment="1">
      <alignment horizontal="center" vertical="center" shrinkToFit="1"/>
    </xf>
    <xf numFmtId="3" fontId="5" fillId="4" borderId="22" xfId="0" applyNumberFormat="1" applyFont="1" applyFill="1" applyBorder="1" applyAlignment="1">
      <alignment horizontal="center" vertical="center" shrinkToFit="1"/>
    </xf>
    <xf numFmtId="3" fontId="5" fillId="4" borderId="18" xfId="0" applyNumberFormat="1" applyFont="1" applyFill="1" applyBorder="1" applyAlignment="1">
      <alignment horizontal="center" vertical="center" shrinkToFit="1"/>
    </xf>
    <xf numFmtId="3" fontId="6" fillId="6" borderId="42" xfId="0" applyNumberFormat="1" applyFont="1" applyFill="1" applyBorder="1" applyAlignment="1">
      <alignment horizontal="center" vertical="center" shrinkToFit="1"/>
    </xf>
    <xf numFmtId="3" fontId="6" fillId="5" borderId="12" xfId="0" applyNumberFormat="1" applyFont="1" applyFill="1" applyBorder="1" applyAlignment="1">
      <alignment horizontal="center" vertical="center"/>
    </xf>
    <xf numFmtId="3" fontId="6" fillId="9" borderId="42" xfId="0" applyNumberFormat="1" applyFont="1" applyFill="1" applyBorder="1" applyAlignment="1">
      <alignment horizontal="center" vertical="center" shrinkToFit="1"/>
    </xf>
    <xf numFmtId="3" fontId="6" fillId="9" borderId="41" xfId="0" applyNumberFormat="1" applyFont="1" applyFill="1" applyBorder="1" applyAlignment="1">
      <alignment horizontal="center" vertical="center" shrinkToFit="1"/>
    </xf>
    <xf numFmtId="3" fontId="12" fillId="5" borderId="41" xfId="0" applyNumberFormat="1" applyFont="1" applyFill="1" applyBorder="1" applyAlignment="1">
      <alignment horizontal="center" vertical="center"/>
    </xf>
    <xf numFmtId="3" fontId="6" fillId="5" borderId="42" xfId="0" applyNumberFormat="1" applyFont="1" applyFill="1" applyBorder="1" applyAlignment="1">
      <alignment horizontal="center" vertical="center"/>
    </xf>
    <xf numFmtId="3" fontId="14" fillId="0" borderId="0" xfId="0" applyNumberFormat="1" applyFont="1"/>
    <xf numFmtId="3" fontId="6" fillId="5" borderId="7" xfId="0" applyNumberFormat="1" applyFont="1" applyFill="1" applyBorder="1" applyAlignment="1">
      <alignment horizontal="center" vertical="center" shrinkToFit="1"/>
    </xf>
    <xf numFmtId="0" fontId="0" fillId="4" borderId="0" xfId="0" applyFill="1"/>
    <xf numFmtId="1" fontId="15" fillId="4" borderId="14" xfId="0" applyNumberFormat="1" applyFont="1" applyFill="1" applyBorder="1" applyAlignment="1">
      <alignment horizontal="center" vertical="center"/>
    </xf>
    <xf numFmtId="1" fontId="15" fillId="4" borderId="17" xfId="0" applyNumberFormat="1" applyFont="1" applyFill="1" applyBorder="1" applyAlignment="1">
      <alignment horizontal="center" vertical="center"/>
    </xf>
    <xf numFmtId="1" fontId="15" fillId="0" borderId="17" xfId="0" applyNumberFormat="1" applyFont="1" applyBorder="1" applyAlignment="1">
      <alignment horizontal="center" vertical="center"/>
    </xf>
    <xf numFmtId="1" fontId="15" fillId="4" borderId="46" xfId="0" applyNumberFormat="1" applyFont="1" applyFill="1" applyBorder="1" applyAlignment="1">
      <alignment horizontal="center" vertical="center"/>
    </xf>
    <xf numFmtId="1" fontId="15" fillId="4" borderId="47" xfId="0" applyNumberFormat="1" applyFont="1" applyFill="1" applyBorder="1" applyAlignment="1">
      <alignment horizontal="center" vertical="center"/>
    </xf>
    <xf numFmtId="3" fontId="2" fillId="4" borderId="48" xfId="0" applyNumberFormat="1" applyFont="1" applyFill="1" applyBorder="1" applyAlignment="1">
      <alignment horizontal="center" vertical="center" shrinkToFit="1"/>
    </xf>
    <xf numFmtId="3" fontId="2" fillId="4" borderId="30" xfId="0" applyNumberFormat="1" applyFont="1" applyFill="1" applyBorder="1" applyAlignment="1">
      <alignment horizontal="center" vertical="center" shrinkToFit="1"/>
    </xf>
    <xf numFmtId="3" fontId="2" fillId="4" borderId="29" xfId="0" applyNumberFormat="1" applyFont="1" applyFill="1" applyBorder="1" applyAlignment="1">
      <alignment horizontal="center" vertical="center" shrinkToFit="1"/>
    </xf>
    <xf numFmtId="3" fontId="5" fillId="4" borderId="27" xfId="0" applyNumberFormat="1" applyFont="1" applyFill="1" applyBorder="1" applyAlignment="1">
      <alignment horizontal="center" vertical="center" shrinkToFit="1"/>
    </xf>
    <xf numFmtId="3" fontId="5" fillId="4" borderId="30" xfId="0" applyNumberFormat="1" applyFont="1" applyFill="1" applyBorder="1" applyAlignment="1">
      <alignment horizontal="center" vertical="center" shrinkToFit="1"/>
    </xf>
    <xf numFmtId="3" fontId="5" fillId="4" borderId="35" xfId="0" applyNumberFormat="1" applyFont="1" applyFill="1" applyBorder="1" applyAlignment="1">
      <alignment horizontal="center" vertical="center" shrinkToFit="1"/>
    </xf>
    <xf numFmtId="3" fontId="6" fillId="5" borderId="6" xfId="0" applyNumberFormat="1" applyFont="1" applyFill="1" applyBorder="1" applyAlignment="1">
      <alignment horizontal="center" vertical="center" shrinkToFit="1"/>
    </xf>
    <xf numFmtId="3" fontId="2" fillId="4" borderId="49" xfId="0" applyNumberFormat="1" applyFont="1" applyFill="1" applyBorder="1" applyAlignment="1">
      <alignment horizontal="center" vertical="center" shrinkToFit="1"/>
    </xf>
    <xf numFmtId="3" fontId="6" fillId="5" borderId="13" xfId="0" applyNumberFormat="1" applyFont="1" applyFill="1" applyBorder="1" applyAlignment="1">
      <alignment horizontal="center" vertical="center" shrinkToFit="1"/>
    </xf>
    <xf numFmtId="3" fontId="2" fillId="4" borderId="27" xfId="0" applyNumberFormat="1" applyFont="1" applyFill="1" applyBorder="1" applyAlignment="1">
      <alignment horizontal="center" vertical="center" shrinkToFit="1"/>
    </xf>
    <xf numFmtId="3" fontId="2" fillId="4" borderId="35" xfId="0" applyNumberFormat="1" applyFont="1" applyFill="1" applyBorder="1" applyAlignment="1">
      <alignment horizontal="center" vertical="center" shrinkToFit="1"/>
    </xf>
    <xf numFmtId="3" fontId="6" fillId="6" borderId="6" xfId="0" applyNumberFormat="1" applyFont="1" applyFill="1" applyBorder="1" applyAlignment="1">
      <alignment horizontal="center" vertical="center" shrinkToFit="1"/>
    </xf>
    <xf numFmtId="3" fontId="11" fillId="4" borderId="15" xfId="0" applyNumberFormat="1" applyFont="1" applyFill="1" applyBorder="1" applyAlignment="1">
      <alignment horizontal="right" vertical="center"/>
    </xf>
    <xf numFmtId="3" fontId="11" fillId="4" borderId="18" xfId="0" applyNumberFormat="1" applyFont="1" applyFill="1" applyBorder="1" applyAlignment="1">
      <alignment horizontal="right" vertical="center"/>
    </xf>
    <xf numFmtId="3" fontId="11" fillId="4" borderId="21" xfId="0" applyNumberFormat="1" applyFont="1" applyFill="1" applyBorder="1" applyAlignment="1">
      <alignment horizontal="right" vertical="center"/>
    </xf>
    <xf numFmtId="3" fontId="11" fillId="4" borderId="22" xfId="0" applyNumberFormat="1" applyFont="1" applyFill="1" applyBorder="1" applyAlignment="1">
      <alignment horizontal="right" vertical="center"/>
    </xf>
    <xf numFmtId="1" fontId="15" fillId="4" borderId="19" xfId="0" applyNumberFormat="1" applyFont="1" applyFill="1" applyBorder="1" applyAlignment="1">
      <alignment horizontal="center" vertical="center"/>
    </xf>
    <xf numFmtId="3" fontId="11" fillId="4" borderId="50" xfId="0" applyNumberFormat="1" applyFont="1" applyFill="1" applyBorder="1" applyAlignment="1">
      <alignment horizontal="right" vertical="center"/>
    </xf>
    <xf numFmtId="3" fontId="2" fillId="4" borderId="25" xfId="0" applyNumberFormat="1" applyFont="1" applyFill="1" applyBorder="1" applyAlignment="1">
      <alignment horizontal="center" vertical="center" shrinkToFit="1"/>
    </xf>
    <xf numFmtId="3" fontId="5" fillId="4" borderId="36" xfId="0" applyNumberFormat="1" applyFont="1" applyFill="1" applyBorder="1" applyAlignment="1">
      <alignment horizontal="center" vertical="center" shrinkToFit="1"/>
    </xf>
    <xf numFmtId="0" fontId="0" fillId="10" borderId="0" xfId="0" applyFill="1"/>
    <xf numFmtId="3" fontId="5" fillId="4" borderId="17" xfId="0" applyNumberFormat="1" applyFont="1" applyFill="1" applyBorder="1" applyAlignment="1">
      <alignment horizontal="center" vertical="center" shrinkToFit="1"/>
    </xf>
    <xf numFmtId="3" fontId="5" fillId="4" borderId="51" xfId="0" applyNumberFormat="1" applyFont="1" applyFill="1" applyBorder="1" applyAlignment="1">
      <alignment horizontal="center" vertical="center" shrinkToFit="1"/>
    </xf>
    <xf numFmtId="3" fontId="6" fillId="5" borderId="41" xfId="0" applyNumberFormat="1" applyFont="1" applyFill="1" applyBorder="1" applyAlignment="1">
      <alignment horizontal="center" vertical="center" shrinkToFit="1"/>
    </xf>
    <xf numFmtId="3" fontId="12" fillId="5" borderId="41" xfId="0" applyNumberFormat="1" applyFont="1" applyFill="1" applyBorder="1" applyAlignment="1">
      <alignment vertical="center"/>
    </xf>
    <xf numFmtId="3" fontId="12" fillId="5" borderId="7" xfId="0" applyNumberFormat="1" applyFont="1" applyFill="1" applyBorder="1" applyAlignment="1">
      <alignment horizontal="center" vertical="center"/>
    </xf>
    <xf numFmtId="3" fontId="13" fillId="3" borderId="6" xfId="0" applyNumberFormat="1" applyFont="1" applyFill="1" applyBorder="1" applyAlignment="1">
      <alignment horizontal="center" vertical="center" shrinkToFit="1"/>
    </xf>
    <xf numFmtId="3" fontId="13" fillId="3" borderId="13" xfId="0" applyNumberFormat="1" applyFont="1" applyFill="1" applyBorder="1" applyAlignment="1">
      <alignment horizontal="center" vertical="center" shrinkToFit="1"/>
    </xf>
    <xf numFmtId="3" fontId="5" fillId="9" borderId="13" xfId="0" applyNumberFormat="1" applyFont="1" applyFill="1" applyBorder="1" applyAlignment="1">
      <alignment horizontal="center" vertical="center" shrinkToFit="1"/>
    </xf>
    <xf numFmtId="0" fontId="0" fillId="4" borderId="30" xfId="0" applyFill="1" applyBorder="1" applyAlignment="1">
      <alignment horizontal="center" vertical="center"/>
    </xf>
    <xf numFmtId="3" fontId="5" fillId="5" borderId="6" xfId="0" applyNumberFormat="1" applyFont="1" applyFill="1" applyBorder="1" applyAlignment="1">
      <alignment horizontal="center" vertical="center" shrinkToFit="1"/>
    </xf>
    <xf numFmtId="3" fontId="5" fillId="4" borderId="52" xfId="0" applyNumberFormat="1" applyFont="1" applyFill="1" applyBorder="1" applyAlignment="1">
      <alignment horizontal="center" vertical="center" shrinkToFit="1"/>
    </xf>
    <xf numFmtId="3" fontId="6" fillId="6" borderId="10" xfId="0" applyNumberFormat="1" applyFont="1" applyFill="1" applyBorder="1" applyAlignment="1">
      <alignment horizontal="center" vertical="center" shrinkToFit="1"/>
    </xf>
    <xf numFmtId="3" fontId="13" fillId="3" borderId="10" xfId="0" applyNumberFormat="1" applyFont="1" applyFill="1" applyBorder="1" applyAlignment="1">
      <alignment horizontal="center" vertical="center" shrinkToFit="1"/>
    </xf>
    <xf numFmtId="3" fontId="13" fillId="3" borderId="8" xfId="0" applyNumberFormat="1" applyFont="1" applyFill="1" applyBorder="1" applyAlignment="1">
      <alignment horizontal="center" vertical="center" shrinkToFit="1"/>
    </xf>
    <xf numFmtId="3" fontId="13" fillId="3" borderId="7" xfId="0" applyNumberFormat="1" applyFont="1" applyFill="1" applyBorder="1" applyAlignment="1">
      <alignment horizontal="center" vertical="center" shrinkToFit="1"/>
    </xf>
    <xf numFmtId="3" fontId="4" fillId="3" borderId="7" xfId="0" applyNumberFormat="1" applyFont="1" applyFill="1" applyBorder="1" applyAlignment="1">
      <alignment horizontal="center" vertical="center" shrinkToFit="1"/>
    </xf>
    <xf numFmtId="3" fontId="6" fillId="9" borderId="10" xfId="0" applyNumberFormat="1" applyFont="1" applyFill="1" applyBorder="1" applyAlignment="1">
      <alignment horizontal="center" vertical="center" shrinkToFit="1"/>
    </xf>
    <xf numFmtId="3" fontId="6" fillId="5" borderId="10" xfId="0" applyNumberFormat="1" applyFont="1" applyFill="1" applyBorder="1" applyAlignment="1">
      <alignment horizontal="center" vertical="center" shrinkToFit="1"/>
    </xf>
    <xf numFmtId="3" fontId="5" fillId="4" borderId="55" xfId="0" applyNumberFormat="1" applyFont="1" applyFill="1" applyBorder="1" applyAlignment="1">
      <alignment horizontal="center" vertical="center" shrinkToFit="1"/>
    </xf>
    <xf numFmtId="3" fontId="2" fillId="4" borderId="17" xfId="0" applyNumberFormat="1" applyFont="1" applyFill="1" applyBorder="1" applyAlignment="1">
      <alignment horizontal="center" vertical="center" shrinkToFit="1"/>
    </xf>
    <xf numFmtId="3" fontId="5" fillId="0" borderId="28" xfId="0" applyNumberFormat="1" applyFont="1" applyBorder="1" applyAlignment="1">
      <alignment horizontal="center" vertical="center" shrinkToFit="1"/>
    </xf>
    <xf numFmtId="3" fontId="12" fillId="5" borderId="10" xfId="0" applyNumberFormat="1" applyFont="1" applyFill="1" applyBorder="1" applyAlignment="1">
      <alignment horizontal="center" vertical="center"/>
    </xf>
    <xf numFmtId="3" fontId="15" fillId="4" borderId="15" xfId="0" applyNumberFormat="1" applyFont="1" applyFill="1" applyBorder="1" applyAlignment="1">
      <alignment horizontal="right" vertical="center"/>
    </xf>
    <xf numFmtId="3" fontId="11" fillId="4" borderId="18" xfId="0" applyNumberFormat="1" applyFont="1" applyFill="1" applyBorder="1" applyAlignment="1">
      <alignment horizontal="right" vertical="center" shrinkToFit="1"/>
    </xf>
    <xf numFmtId="3" fontId="15" fillId="4" borderId="18" xfId="0" applyNumberFormat="1" applyFont="1" applyFill="1" applyBorder="1" applyAlignment="1">
      <alignment horizontal="right" vertical="center"/>
    </xf>
    <xf numFmtId="3" fontId="11" fillId="4" borderId="18" xfId="0" applyNumberFormat="1" applyFont="1" applyFill="1" applyBorder="1" applyAlignment="1">
      <alignment horizontal="center" vertical="center" wrapText="1"/>
    </xf>
    <xf numFmtId="3" fontId="11" fillId="4" borderId="55" xfId="0" applyNumberFormat="1" applyFont="1" applyFill="1" applyBorder="1" applyAlignment="1">
      <alignment horizontal="center" vertical="center" wrapText="1"/>
    </xf>
    <xf numFmtId="3" fontId="11" fillId="4" borderId="16" xfId="0" applyNumberFormat="1" applyFont="1" applyFill="1" applyBorder="1" applyAlignment="1">
      <alignment horizontal="right" vertical="center"/>
    </xf>
    <xf numFmtId="3" fontId="11" fillId="4" borderId="56" xfId="0" applyNumberFormat="1" applyFont="1" applyFill="1" applyBorder="1" applyAlignment="1">
      <alignment horizontal="right" vertical="center"/>
    </xf>
    <xf numFmtId="1" fontId="15" fillId="4" borderId="17" xfId="0" applyNumberFormat="1" applyFont="1" applyFill="1" applyBorder="1" applyAlignment="1">
      <alignment horizontal="center" vertical="center" shrinkToFit="1"/>
    </xf>
    <xf numFmtId="1" fontId="11" fillId="4" borderId="17" xfId="0" applyNumberFormat="1" applyFont="1" applyFill="1" applyBorder="1" applyAlignment="1">
      <alignment horizontal="center" vertical="center"/>
    </xf>
    <xf numFmtId="1" fontId="15" fillId="4" borderId="51" xfId="0" applyNumberFormat="1" applyFont="1" applyFill="1" applyBorder="1" applyAlignment="1">
      <alignment horizontal="center" vertical="center"/>
    </xf>
    <xf numFmtId="1" fontId="15" fillId="4" borderId="51" xfId="0" applyNumberFormat="1" applyFont="1" applyFill="1" applyBorder="1" applyAlignment="1">
      <alignment vertical="center"/>
    </xf>
    <xf numFmtId="1" fontId="15" fillId="4" borderId="52" xfId="0" applyNumberFormat="1" applyFont="1" applyFill="1" applyBorder="1" applyAlignment="1">
      <alignment horizontal="center" vertical="center"/>
    </xf>
    <xf numFmtId="1" fontId="15" fillId="0" borderId="52" xfId="0" applyNumberFormat="1" applyFont="1" applyBorder="1" applyAlignment="1">
      <alignment horizontal="center" vertical="center"/>
    </xf>
    <xf numFmtId="1" fontId="15" fillId="0" borderId="57" xfId="0" applyNumberFormat="1" applyFont="1" applyBorder="1" applyAlignment="1">
      <alignment horizontal="center" vertical="center"/>
    </xf>
    <xf numFmtId="3" fontId="2" fillId="4" borderId="24" xfId="0" applyNumberFormat="1" applyFont="1" applyFill="1" applyBorder="1" applyAlignment="1">
      <alignment horizontal="center" vertical="center" shrinkToFit="1"/>
    </xf>
    <xf numFmtId="3" fontId="2" fillId="4" borderId="19" xfId="0" applyNumberFormat="1" applyFont="1" applyFill="1" applyBorder="1" applyAlignment="1">
      <alignment horizontal="center" vertical="center" shrinkToFit="1"/>
    </xf>
    <xf numFmtId="3" fontId="5" fillId="4" borderId="21" xfId="0" applyNumberFormat="1" applyFont="1" applyFill="1" applyBorder="1" applyAlignment="1">
      <alignment horizontal="center" vertical="center" shrinkToFit="1"/>
    </xf>
    <xf numFmtId="3" fontId="5" fillId="4" borderId="24" xfId="0" applyNumberFormat="1" applyFont="1" applyFill="1" applyBorder="1" applyAlignment="1">
      <alignment horizontal="center" vertical="center" shrinkToFit="1"/>
    </xf>
    <xf numFmtId="3" fontId="5" fillId="4" borderId="19" xfId="0" applyNumberFormat="1" applyFont="1" applyFill="1" applyBorder="1" applyAlignment="1">
      <alignment horizontal="center" vertical="center" shrinkToFit="1"/>
    </xf>
    <xf numFmtId="3" fontId="2" fillId="4" borderId="21" xfId="0" applyNumberFormat="1" applyFont="1" applyFill="1" applyBorder="1" applyAlignment="1">
      <alignment horizontal="center" vertical="center" shrinkToFit="1"/>
    </xf>
    <xf numFmtId="3" fontId="5" fillId="4" borderId="58" xfId="0" applyNumberFormat="1" applyFont="1" applyFill="1" applyBorder="1" applyAlignment="1">
      <alignment horizontal="center" vertical="center" shrinkToFit="1"/>
    </xf>
    <xf numFmtId="3" fontId="5" fillId="4" borderId="50" xfId="0" applyNumberFormat="1" applyFont="1" applyFill="1" applyBorder="1" applyAlignment="1">
      <alignment horizontal="center" vertical="center" shrinkToFit="1"/>
    </xf>
    <xf numFmtId="0" fontId="0" fillId="4" borderId="19" xfId="0" applyFill="1" applyBorder="1"/>
    <xf numFmtId="3" fontId="2" fillId="4" borderId="59" xfId="0" applyNumberFormat="1" applyFont="1" applyFill="1" applyBorder="1" applyAlignment="1">
      <alignment horizontal="center" vertical="center" shrinkToFit="1"/>
    </xf>
    <xf numFmtId="3" fontId="2" fillId="4" borderId="58" xfId="0" applyNumberFormat="1" applyFont="1" applyFill="1" applyBorder="1" applyAlignment="1">
      <alignment horizontal="center" vertical="center" shrinkToFit="1"/>
    </xf>
    <xf numFmtId="3" fontId="6" fillId="5" borderId="10" xfId="0" applyNumberFormat="1" applyFont="1" applyFill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 shrinkToFit="1"/>
    </xf>
    <xf numFmtId="3" fontId="5" fillId="4" borderId="48" xfId="0" applyNumberFormat="1" applyFont="1" applyFill="1" applyBorder="1" applyAlignment="1">
      <alignment horizontal="center" vertical="center" shrinkToFit="1"/>
    </xf>
    <xf numFmtId="3" fontId="5" fillId="4" borderId="34" xfId="0" applyNumberFormat="1" applyFont="1" applyFill="1" applyBorder="1" applyAlignment="1">
      <alignment horizontal="center" vertical="center" shrinkToFit="1"/>
    </xf>
    <xf numFmtId="3" fontId="5" fillId="0" borderId="36" xfId="0" applyNumberFormat="1" applyFont="1" applyBorder="1" applyAlignment="1">
      <alignment horizontal="center" vertical="center" shrinkToFit="1"/>
    </xf>
    <xf numFmtId="3" fontId="5" fillId="0" borderId="18" xfId="0" applyNumberFormat="1" applyFont="1" applyBorder="1" applyAlignment="1">
      <alignment horizontal="center" vertical="center" shrinkToFit="1"/>
    </xf>
    <xf numFmtId="3" fontId="5" fillId="0" borderId="55" xfId="0" applyNumberFormat="1" applyFont="1" applyBorder="1" applyAlignment="1">
      <alignment horizontal="center" vertical="center" shrinkToFit="1"/>
    </xf>
    <xf numFmtId="3" fontId="2" fillId="4" borderId="18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 shrinkToFit="1"/>
    </xf>
    <xf numFmtId="3" fontId="2" fillId="0" borderId="55" xfId="0" applyNumberFormat="1" applyFont="1" applyBorder="1" applyAlignment="1">
      <alignment horizontal="center" vertical="center" shrinkToFit="1"/>
    </xf>
    <xf numFmtId="0" fontId="0" fillId="4" borderId="58" xfId="0" applyFill="1" applyBorder="1"/>
    <xf numFmtId="3" fontId="4" fillId="4" borderId="2" xfId="0" applyNumberFormat="1" applyFont="1" applyFill="1" applyBorder="1" applyAlignment="1">
      <alignment vertical="center"/>
    </xf>
    <xf numFmtId="20" fontId="1" fillId="0" borderId="0" xfId="0" applyNumberFormat="1" applyFont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 shrinkToFit="1"/>
    </xf>
    <xf numFmtId="3" fontId="4" fillId="7" borderId="2" xfId="0" applyNumberFormat="1" applyFont="1" applyFill="1" applyBorder="1" applyAlignment="1">
      <alignment horizontal="center" vertical="center"/>
    </xf>
    <xf numFmtId="3" fontId="4" fillId="7" borderId="37" xfId="0" applyNumberFormat="1" applyFont="1" applyFill="1" applyBorder="1" applyAlignment="1">
      <alignment horizontal="center" vertical="center"/>
    </xf>
    <xf numFmtId="3" fontId="4" fillId="7" borderId="38" xfId="0" applyNumberFormat="1" applyFont="1" applyFill="1" applyBorder="1" applyAlignment="1">
      <alignment horizontal="center" vertical="center" shrinkToFit="1"/>
    </xf>
    <xf numFmtId="3" fontId="4" fillId="7" borderId="3" xfId="0" applyNumberFormat="1" applyFont="1" applyFill="1" applyBorder="1" applyAlignment="1">
      <alignment horizontal="center" vertical="center" shrinkToFit="1"/>
    </xf>
    <xf numFmtId="3" fontId="4" fillId="7" borderId="37" xfId="0" applyNumberFormat="1" applyFont="1" applyFill="1" applyBorder="1" applyAlignment="1">
      <alignment horizontal="center" vertical="center" shrinkToFit="1"/>
    </xf>
    <xf numFmtId="3" fontId="4" fillId="4" borderId="0" xfId="0" applyNumberFormat="1" applyFont="1" applyFill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/>
    </xf>
    <xf numFmtId="3" fontId="4" fillId="0" borderId="28" xfId="0" applyNumberFormat="1" applyFont="1" applyBorder="1" applyAlignment="1">
      <alignment horizontal="center" vertical="center" shrinkToFit="1"/>
    </xf>
    <xf numFmtId="3" fontId="4" fillId="0" borderId="29" xfId="0" applyNumberFormat="1" applyFont="1" applyBorder="1" applyAlignment="1">
      <alignment horizontal="center" vertical="center" shrinkToFit="1"/>
    </xf>
    <xf numFmtId="3" fontId="4" fillId="0" borderId="30" xfId="0" applyNumberFormat="1" applyFont="1" applyBorder="1" applyAlignment="1">
      <alignment horizontal="center" vertical="center" shrinkToFit="1"/>
    </xf>
    <xf numFmtId="3" fontId="5" fillId="0" borderId="28" xfId="0" applyNumberFormat="1" applyFont="1" applyBorder="1" applyAlignment="1">
      <alignment horizontal="center" vertical="center" shrinkToFit="1"/>
    </xf>
    <xf numFmtId="3" fontId="5" fillId="0" borderId="29" xfId="0" applyNumberFormat="1" applyFont="1" applyBorder="1" applyAlignment="1">
      <alignment horizontal="center" vertical="center" shrinkToFit="1"/>
    </xf>
    <xf numFmtId="3" fontId="5" fillId="0" borderId="30" xfId="0" applyNumberFormat="1" applyFont="1" applyBorder="1" applyAlignment="1">
      <alignment horizontal="center" vertical="center" shrinkToFit="1"/>
    </xf>
    <xf numFmtId="3" fontId="4" fillId="7" borderId="8" xfId="0" applyNumberFormat="1" applyFont="1" applyFill="1" applyBorder="1" applyAlignment="1">
      <alignment horizontal="center" vertical="center" shrinkToFit="1"/>
    </xf>
    <xf numFmtId="3" fontId="4" fillId="7" borderId="6" xfId="0" applyNumberFormat="1" applyFont="1" applyFill="1" applyBorder="1" applyAlignment="1">
      <alignment horizontal="center" vertical="center" shrinkToFit="1"/>
    </xf>
    <xf numFmtId="3" fontId="4" fillId="7" borderId="13" xfId="0" applyNumberFormat="1" applyFont="1" applyFill="1" applyBorder="1" applyAlignment="1">
      <alignment horizontal="center" vertical="center" shrinkToFit="1"/>
    </xf>
    <xf numFmtId="3" fontId="5" fillId="10" borderId="20" xfId="0" applyNumberFormat="1" applyFont="1" applyFill="1" applyBorder="1" applyAlignment="1">
      <alignment horizontal="center" vertical="center" shrinkToFit="1"/>
    </xf>
    <xf numFmtId="3" fontId="1" fillId="0" borderId="28" xfId="0" applyNumberFormat="1" applyFont="1" applyBorder="1" applyAlignment="1">
      <alignment horizontal="center"/>
    </xf>
    <xf numFmtId="3" fontId="1" fillId="0" borderId="29" xfId="0" applyNumberFormat="1" applyFont="1" applyBorder="1" applyAlignment="1">
      <alignment horizontal="center"/>
    </xf>
    <xf numFmtId="3" fontId="1" fillId="0" borderId="30" xfId="0" applyNumberFormat="1" applyFont="1" applyBorder="1" applyAlignment="1">
      <alignment horizontal="center"/>
    </xf>
    <xf numFmtId="3" fontId="4" fillId="10" borderId="33" xfId="0" applyNumberFormat="1" applyFont="1" applyFill="1" applyBorder="1" applyAlignment="1">
      <alignment horizontal="center" vertical="center" shrinkToFit="1"/>
    </xf>
    <xf numFmtId="3" fontId="4" fillId="10" borderId="34" xfId="0" applyNumberFormat="1" applyFont="1" applyFill="1" applyBorder="1" applyAlignment="1">
      <alignment horizontal="center" vertical="center" shrinkToFit="1"/>
    </xf>
    <xf numFmtId="3" fontId="4" fillId="10" borderId="35" xfId="0" applyNumberFormat="1" applyFont="1" applyFill="1" applyBorder="1" applyAlignment="1">
      <alignment horizontal="center" vertical="center" shrinkToFit="1"/>
    </xf>
    <xf numFmtId="3" fontId="5" fillId="0" borderId="33" xfId="0" applyNumberFormat="1" applyFont="1" applyBorder="1" applyAlignment="1">
      <alignment horizontal="center" vertical="center" shrinkToFit="1"/>
    </xf>
    <xf numFmtId="3" fontId="5" fillId="0" borderId="34" xfId="0" applyNumberFormat="1" applyFont="1" applyBorder="1" applyAlignment="1">
      <alignment horizontal="center" vertical="center" shrinkToFit="1"/>
    </xf>
    <xf numFmtId="3" fontId="5" fillId="0" borderId="35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4" borderId="43" xfId="0" applyNumberFormat="1" applyFont="1" applyFill="1" applyBorder="1" applyAlignment="1">
      <alignment horizontal="center" vertical="center"/>
    </xf>
    <xf numFmtId="3" fontId="6" fillId="6" borderId="53" xfId="0" applyNumberFormat="1" applyFont="1" applyFill="1" applyBorder="1" applyAlignment="1">
      <alignment horizontal="center" vertical="center"/>
    </xf>
    <xf numFmtId="3" fontId="6" fillId="6" borderId="54" xfId="0" applyNumberFormat="1" applyFont="1" applyFill="1" applyBorder="1" applyAlignment="1">
      <alignment horizontal="center" vertical="center"/>
    </xf>
    <xf numFmtId="3" fontId="12" fillId="9" borderId="10" xfId="0" applyNumberFormat="1" applyFont="1" applyFill="1" applyBorder="1" applyAlignment="1">
      <alignment horizontal="center" vertical="center"/>
    </xf>
    <xf numFmtId="3" fontId="12" fillId="9" borderId="12" xfId="0" applyNumberFormat="1" applyFont="1" applyFill="1" applyBorder="1" applyAlignment="1">
      <alignment horizontal="center" vertical="center"/>
    </xf>
    <xf numFmtId="3" fontId="12" fillId="5" borderId="10" xfId="0" applyNumberFormat="1" applyFont="1" applyFill="1" applyBorder="1" applyAlignment="1">
      <alignment horizontal="center" vertical="center"/>
    </xf>
    <xf numFmtId="3" fontId="12" fillId="5" borderId="12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shrinkToFit="1"/>
    </xf>
    <xf numFmtId="3" fontId="4" fillId="3" borderId="40" xfId="0" applyNumberFormat="1" applyFont="1" applyFill="1" applyBorder="1" applyAlignment="1">
      <alignment horizontal="center" vertical="center" shrinkToFit="1"/>
    </xf>
    <xf numFmtId="3" fontId="4" fillId="3" borderId="43" xfId="0" applyNumberFormat="1" applyFont="1" applyFill="1" applyBorder="1" applyAlignment="1">
      <alignment horizontal="center" vertical="center" shrinkToFit="1"/>
    </xf>
    <xf numFmtId="3" fontId="3" fillId="2" borderId="42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shrinkToFit="1"/>
    </xf>
    <xf numFmtId="3" fontId="3" fillId="3" borderId="2" xfId="0" applyNumberFormat="1" applyFont="1" applyFill="1" applyBorder="1" applyAlignment="1">
      <alignment horizontal="center" vertical="center" shrinkToFit="1"/>
    </xf>
    <xf numFmtId="3" fontId="3" fillId="3" borderId="5" xfId="0" applyNumberFormat="1" applyFont="1" applyFill="1" applyBorder="1" applyAlignment="1">
      <alignment horizontal="center" vertical="center" shrinkToFit="1"/>
    </xf>
    <xf numFmtId="3" fontId="3" fillId="3" borderId="9" xfId="0" applyNumberFormat="1" applyFont="1" applyFill="1" applyBorder="1" applyAlignment="1">
      <alignment horizontal="center" vertical="center" shrinkToFit="1"/>
    </xf>
    <xf numFmtId="3" fontId="4" fillId="3" borderId="4" xfId="0" applyNumberFormat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4"/>
  <sheetViews>
    <sheetView rightToLeft="1" workbookViewId="0">
      <selection activeCell="B6" sqref="B6"/>
    </sheetView>
  </sheetViews>
  <sheetFormatPr defaultRowHeight="14.4" x14ac:dyDescent="0.3"/>
  <cols>
    <col min="2" max="2" width="29.44140625" customWidth="1"/>
    <col min="11" max="11" width="17.6640625" customWidth="1"/>
  </cols>
  <sheetData>
    <row r="2" spans="1:11" ht="15" thickBot="1" x14ac:dyDescent="0.35">
      <c r="B2" s="175" t="s">
        <v>35</v>
      </c>
      <c r="C2" s="175"/>
      <c r="D2" s="175"/>
      <c r="E2" s="175"/>
      <c r="F2" s="175"/>
      <c r="G2" s="175"/>
      <c r="H2" s="175"/>
      <c r="I2" s="175"/>
      <c r="J2" s="175"/>
    </row>
    <row r="3" spans="1:11" ht="19.2" thickBot="1" x14ac:dyDescent="0.35">
      <c r="A3" s="7" t="s">
        <v>0</v>
      </c>
      <c r="B3" s="8" t="s">
        <v>24</v>
      </c>
      <c r="C3" s="182" t="s">
        <v>2</v>
      </c>
      <c r="D3" s="183"/>
      <c r="E3" s="183"/>
      <c r="F3" s="184"/>
      <c r="G3" s="32"/>
      <c r="H3" s="182" t="s">
        <v>3</v>
      </c>
      <c r="I3" s="183"/>
      <c r="J3" s="184"/>
      <c r="K3" s="9" t="s">
        <v>4</v>
      </c>
    </row>
    <row r="4" spans="1:11" ht="18.600000000000001" x14ac:dyDescent="0.3">
      <c r="A4" s="11">
        <v>1</v>
      </c>
      <c r="B4" s="27" t="s">
        <v>29</v>
      </c>
      <c r="C4" s="185">
        <v>202721000</v>
      </c>
      <c r="D4" s="185"/>
      <c r="E4" s="185"/>
      <c r="F4" s="185"/>
      <c r="G4" s="36"/>
      <c r="H4" s="174">
        <v>202721000</v>
      </c>
      <c r="I4" s="174"/>
      <c r="J4" s="174"/>
      <c r="K4" s="25">
        <f>C4-H4</f>
        <v>0</v>
      </c>
    </row>
    <row r="5" spans="1:11" ht="18.600000000000001" x14ac:dyDescent="0.3">
      <c r="A5" s="11">
        <v>2</v>
      </c>
      <c r="B5" s="26" t="s">
        <v>39</v>
      </c>
      <c r="C5" s="176">
        <v>1255500000</v>
      </c>
      <c r="D5" s="177"/>
      <c r="E5" s="177"/>
      <c r="F5" s="178"/>
      <c r="G5" s="33"/>
      <c r="H5" s="179">
        <v>1246500000</v>
      </c>
      <c r="I5" s="180"/>
      <c r="J5" s="181"/>
      <c r="K5" s="25">
        <f>C5-H5</f>
        <v>9000000</v>
      </c>
    </row>
    <row r="6" spans="1:11" ht="18.600000000000001" x14ac:dyDescent="0.6">
      <c r="A6" s="11">
        <v>3</v>
      </c>
      <c r="B6" s="12"/>
      <c r="C6" s="186"/>
      <c r="D6" s="187"/>
      <c r="E6" s="187"/>
      <c r="F6" s="188"/>
      <c r="G6" s="33"/>
      <c r="H6" s="179"/>
      <c r="I6" s="180"/>
      <c r="J6" s="181"/>
      <c r="K6" s="13"/>
    </row>
    <row r="7" spans="1:11" ht="18.600000000000001" x14ac:dyDescent="0.3">
      <c r="A7" s="14">
        <v>4</v>
      </c>
      <c r="B7" s="29"/>
      <c r="C7" s="189"/>
      <c r="D7" s="190"/>
      <c r="E7" s="190"/>
      <c r="F7" s="191"/>
      <c r="G7" s="34"/>
      <c r="H7" s="192"/>
      <c r="I7" s="193"/>
      <c r="J7" s="194"/>
      <c r="K7" s="15"/>
    </row>
    <row r="8" spans="1:11" ht="18.600000000000001" x14ac:dyDescent="0.3">
      <c r="A8" s="16">
        <v>5</v>
      </c>
      <c r="B8" s="28"/>
      <c r="C8" s="176"/>
      <c r="D8" s="177"/>
      <c r="E8" s="177"/>
      <c r="F8" s="178"/>
      <c r="G8" s="33"/>
      <c r="H8" s="179"/>
      <c r="I8" s="180"/>
      <c r="J8" s="181"/>
      <c r="K8" s="17"/>
    </row>
    <row r="9" spans="1:11" ht="15.75" customHeight="1" x14ac:dyDescent="0.6">
      <c r="A9" s="16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18.600000000000001" x14ac:dyDescent="0.3">
      <c r="A10" s="11">
        <v>7</v>
      </c>
      <c r="B10" s="24"/>
      <c r="C10" s="174"/>
      <c r="D10" s="174"/>
      <c r="E10" s="174"/>
      <c r="F10" s="174"/>
      <c r="G10" s="36"/>
      <c r="H10" s="174"/>
      <c r="I10" s="174"/>
      <c r="J10" s="174"/>
      <c r="K10" s="25"/>
    </row>
    <row r="11" spans="1:11" ht="18.600000000000001" x14ac:dyDescent="0.3">
      <c r="A11" s="11">
        <v>8</v>
      </c>
      <c r="B11" s="27"/>
      <c r="C11" s="174"/>
      <c r="D11" s="174"/>
      <c r="E11" s="174"/>
      <c r="F11" s="174"/>
      <c r="G11" s="36"/>
      <c r="H11" s="174"/>
      <c r="I11" s="174"/>
      <c r="J11" s="174"/>
      <c r="K11" s="25"/>
    </row>
    <row r="12" spans="1:11" ht="18.600000000000001" x14ac:dyDescent="0.3">
      <c r="A12" s="11">
        <v>9</v>
      </c>
    </row>
    <row r="13" spans="1:11" ht="19.2" thickBot="1" x14ac:dyDescent="0.35">
      <c r="A13" s="168" t="s">
        <v>25</v>
      </c>
      <c r="B13" s="169"/>
      <c r="C13" s="170">
        <f>SUM(C4:F11)</f>
        <v>1458221000</v>
      </c>
      <c r="D13" s="171"/>
      <c r="E13" s="171"/>
      <c r="F13" s="172"/>
      <c r="G13" s="35"/>
      <c r="H13" s="170">
        <f>SUM(H4:J11)</f>
        <v>1449221000</v>
      </c>
      <c r="I13" s="171"/>
      <c r="J13" s="172"/>
      <c r="K13" s="18">
        <f>SUM(K4:K11)</f>
        <v>9000000</v>
      </c>
    </row>
    <row r="14" spans="1:11" ht="18.600000000000001" x14ac:dyDescent="0.3">
      <c r="A14" s="173" t="s">
        <v>26</v>
      </c>
      <c r="B14" s="173"/>
      <c r="C14" s="19"/>
      <c r="D14" s="19"/>
      <c r="E14" s="19"/>
      <c r="F14" s="20"/>
      <c r="G14" s="20"/>
      <c r="H14" s="20"/>
      <c r="I14" s="20"/>
      <c r="J14" s="20"/>
      <c r="K14" s="20"/>
    </row>
  </sheetData>
  <mergeCells count="21">
    <mergeCell ref="B2:J2"/>
    <mergeCell ref="C8:F8"/>
    <mergeCell ref="H8:J8"/>
    <mergeCell ref="C3:F3"/>
    <mergeCell ref="H3:J3"/>
    <mergeCell ref="C5:F5"/>
    <mergeCell ref="H5:J5"/>
    <mergeCell ref="C4:F4"/>
    <mergeCell ref="H4:J4"/>
    <mergeCell ref="C6:F6"/>
    <mergeCell ref="H6:J6"/>
    <mergeCell ref="C7:F7"/>
    <mergeCell ref="H7:J7"/>
    <mergeCell ref="A13:B13"/>
    <mergeCell ref="C13:F13"/>
    <mergeCell ref="H13:J13"/>
    <mergeCell ref="A14:B14"/>
    <mergeCell ref="C10:F10"/>
    <mergeCell ref="H10:J10"/>
    <mergeCell ref="C11:F11"/>
    <mergeCell ref="H11: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4"/>
  <sheetViews>
    <sheetView rightToLeft="1" topLeftCell="A73" workbookViewId="0">
      <selection activeCell="B94" sqref="B94"/>
    </sheetView>
  </sheetViews>
  <sheetFormatPr defaultRowHeight="14.4" x14ac:dyDescent="0.3"/>
  <cols>
    <col min="1" max="1" width="12" customWidth="1"/>
    <col min="2" max="2" width="35.88671875" customWidth="1"/>
    <col min="3" max="3" width="16.44140625" customWidth="1"/>
    <col min="4" max="4" width="11.6640625" customWidth="1"/>
    <col min="8" max="8" width="10" bestFit="1" customWidth="1"/>
  </cols>
  <sheetData>
    <row r="1" spans="1:6" x14ac:dyDescent="0.3">
      <c r="A1" s="23" t="s">
        <v>40</v>
      </c>
      <c r="B1" s="23" t="s">
        <v>41</v>
      </c>
      <c r="C1" s="23" t="s">
        <v>42</v>
      </c>
      <c r="D1" s="23"/>
    </row>
    <row r="2" spans="1:6" ht="17.399999999999999" x14ac:dyDescent="0.3">
      <c r="A2" s="3" t="s">
        <v>31</v>
      </c>
      <c r="B2" s="3" t="s">
        <v>32</v>
      </c>
      <c r="C2" s="3">
        <v>205800000</v>
      </c>
      <c r="D2" s="23"/>
      <c r="F2" s="31"/>
    </row>
    <row r="3" spans="1:6" ht="17.399999999999999" x14ac:dyDescent="0.3">
      <c r="A3" s="3" t="s">
        <v>33</v>
      </c>
      <c r="B3" s="3" t="s">
        <v>34</v>
      </c>
      <c r="C3" s="3">
        <v>144000000</v>
      </c>
      <c r="D3" s="23"/>
      <c r="F3" s="31"/>
    </row>
    <row r="4" spans="1:6" ht="17.399999999999999" x14ac:dyDescent="0.3">
      <c r="A4" s="3" t="s">
        <v>36</v>
      </c>
      <c r="B4" s="3" t="s">
        <v>37</v>
      </c>
      <c r="C4" s="3">
        <v>202721000</v>
      </c>
      <c r="D4" s="23"/>
      <c r="F4" s="31"/>
    </row>
    <row r="5" spans="1:6" ht="17.399999999999999" x14ac:dyDescent="0.3">
      <c r="A5" s="3"/>
      <c r="B5" s="3" t="s">
        <v>38</v>
      </c>
      <c r="C5" s="3">
        <v>3071761600</v>
      </c>
      <c r="D5" s="23"/>
      <c r="E5" s="195"/>
      <c r="F5" s="31"/>
    </row>
    <row r="6" spans="1:6" ht="17.399999999999999" x14ac:dyDescent="0.3">
      <c r="A6" s="3"/>
      <c r="B6" s="3"/>
      <c r="C6" s="3">
        <v>650000000</v>
      </c>
      <c r="D6" s="23"/>
      <c r="E6" s="195"/>
      <c r="F6" s="31"/>
    </row>
    <row r="7" spans="1:6" ht="17.399999999999999" x14ac:dyDescent="0.3">
      <c r="A7" s="3"/>
      <c r="B7" s="3" t="s">
        <v>38</v>
      </c>
      <c r="C7" s="3">
        <v>1800000000</v>
      </c>
      <c r="D7" s="23"/>
      <c r="E7" s="195"/>
      <c r="F7" s="31"/>
    </row>
    <row r="8" spans="1:6" ht="17.399999999999999" x14ac:dyDescent="0.3">
      <c r="A8" s="3"/>
      <c r="B8" s="3"/>
      <c r="C8" s="3">
        <v>360000000</v>
      </c>
      <c r="D8" s="23"/>
      <c r="E8" s="195"/>
      <c r="F8" s="31"/>
    </row>
    <row r="9" spans="1:6" ht="17.399999999999999" x14ac:dyDescent="0.3">
      <c r="A9" s="3" t="s">
        <v>43</v>
      </c>
      <c r="B9" s="50" t="s">
        <v>44</v>
      </c>
      <c r="C9" s="50">
        <v>160099200</v>
      </c>
      <c r="D9" s="23"/>
    </row>
    <row r="10" spans="1:6" ht="17.399999999999999" x14ac:dyDescent="0.3">
      <c r="A10" s="3"/>
      <c r="B10" s="50" t="s">
        <v>45</v>
      </c>
      <c r="C10" s="50">
        <v>416000000</v>
      </c>
      <c r="D10" s="23"/>
    </row>
    <row r="11" spans="1:6" ht="17.399999999999999" x14ac:dyDescent="0.3">
      <c r="A11" s="23"/>
      <c r="B11" s="43" t="s">
        <v>46</v>
      </c>
      <c r="C11" s="43">
        <v>200429475</v>
      </c>
      <c r="D11" s="23"/>
    </row>
    <row r="12" spans="1:6" ht="17.399999999999999" x14ac:dyDescent="0.3">
      <c r="A12" s="23"/>
      <c r="B12" s="48" t="s">
        <v>47</v>
      </c>
      <c r="C12" s="48">
        <v>12679985</v>
      </c>
      <c r="D12" s="23"/>
    </row>
    <row r="13" spans="1:6" ht="17.399999999999999" x14ac:dyDescent="0.3">
      <c r="A13" s="23" t="s">
        <v>48</v>
      </c>
      <c r="B13" s="48" t="s">
        <v>49</v>
      </c>
      <c r="C13" s="48">
        <v>360000000</v>
      </c>
      <c r="D13" s="23"/>
    </row>
    <row r="14" spans="1:6" ht="17.399999999999999" x14ac:dyDescent="0.3">
      <c r="A14" s="23"/>
      <c r="B14" s="43" t="s">
        <v>50</v>
      </c>
      <c r="C14" s="43">
        <v>196000000</v>
      </c>
      <c r="D14" s="23"/>
    </row>
    <row r="15" spans="1:6" ht="17.399999999999999" x14ac:dyDescent="0.3">
      <c r="A15" s="23"/>
      <c r="B15" s="39" t="s">
        <v>51</v>
      </c>
      <c r="C15" s="44">
        <v>16017224</v>
      </c>
      <c r="D15" s="23"/>
    </row>
    <row r="16" spans="1:6" ht="17.399999999999999" x14ac:dyDescent="0.3">
      <c r="A16" s="23"/>
      <c r="B16" s="47" t="s">
        <v>52</v>
      </c>
      <c r="C16" s="47">
        <v>74178119</v>
      </c>
      <c r="D16" s="23"/>
    </row>
    <row r="17" spans="1:8" ht="17.399999999999999" x14ac:dyDescent="0.3">
      <c r="A17" s="23"/>
      <c r="B17" s="46" t="s">
        <v>53</v>
      </c>
      <c r="C17" s="46">
        <v>617547723</v>
      </c>
      <c r="D17" s="23"/>
    </row>
    <row r="18" spans="1:8" ht="17.399999999999999" x14ac:dyDescent="0.3">
      <c r="A18" s="23"/>
      <c r="B18" s="39" t="s">
        <v>54</v>
      </c>
      <c r="C18" s="45">
        <v>203799976</v>
      </c>
      <c r="D18" s="23"/>
    </row>
    <row r="19" spans="1:8" ht="17.399999999999999" x14ac:dyDescent="0.3">
      <c r="A19" s="23" t="s">
        <v>55</v>
      </c>
      <c r="B19" s="47" t="s">
        <v>56</v>
      </c>
      <c r="C19" s="47">
        <v>145272512</v>
      </c>
      <c r="D19" s="23"/>
    </row>
    <row r="20" spans="1:8" ht="17.399999999999999" x14ac:dyDescent="0.3">
      <c r="A20" s="23"/>
      <c r="B20" s="39" t="s">
        <v>57</v>
      </c>
      <c r="C20" s="44">
        <v>152766048</v>
      </c>
      <c r="D20" s="23"/>
    </row>
    <row r="21" spans="1:8" ht="17.399999999999999" x14ac:dyDescent="0.3">
      <c r="A21" s="23"/>
      <c r="B21" s="49" t="s">
        <v>18</v>
      </c>
      <c r="C21" s="49">
        <v>43340323</v>
      </c>
      <c r="D21" s="23"/>
    </row>
    <row r="22" spans="1:8" ht="21" x14ac:dyDescent="0.3">
      <c r="A22" s="23"/>
      <c r="B22" s="50" t="s">
        <v>59</v>
      </c>
      <c r="C22" s="50">
        <v>8000000</v>
      </c>
      <c r="D22" s="40"/>
    </row>
    <row r="23" spans="1:8" x14ac:dyDescent="0.3">
      <c r="A23" s="23"/>
      <c r="C23" s="51">
        <f>SUM(C9:C22)</f>
        <v>2606130585</v>
      </c>
    </row>
    <row r="24" spans="1:8" ht="18.600000000000001" x14ac:dyDescent="0.6">
      <c r="A24" s="23"/>
      <c r="B24" s="41" t="s">
        <v>60</v>
      </c>
      <c r="C24" s="42">
        <v>17973000</v>
      </c>
    </row>
    <row r="25" spans="1:8" ht="17.399999999999999" x14ac:dyDescent="0.3">
      <c r="A25" s="23"/>
      <c r="B25" s="3" t="s">
        <v>58</v>
      </c>
      <c r="C25" s="3">
        <v>2866700000</v>
      </c>
      <c r="D25" s="23"/>
    </row>
    <row r="26" spans="1:8" ht="17.399999999999999" x14ac:dyDescent="0.3">
      <c r="A26" s="23" t="s">
        <v>62</v>
      </c>
      <c r="B26" s="3" t="s">
        <v>63</v>
      </c>
      <c r="C26" s="3">
        <v>305205995</v>
      </c>
      <c r="D26" s="23"/>
    </row>
    <row r="27" spans="1:8" ht="17.399999999999999" x14ac:dyDescent="0.3">
      <c r="B27" s="3" t="s">
        <v>64</v>
      </c>
      <c r="C27" s="3">
        <v>250000000</v>
      </c>
    </row>
    <row r="28" spans="1:8" ht="17.399999999999999" x14ac:dyDescent="0.3">
      <c r="B28" s="3" t="s">
        <v>65</v>
      </c>
      <c r="C28" s="3">
        <v>16716000</v>
      </c>
    </row>
    <row r="29" spans="1:8" ht="17.399999999999999" x14ac:dyDescent="0.3">
      <c r="B29" s="3" t="s">
        <v>66</v>
      </c>
      <c r="C29" s="3">
        <v>3671000</v>
      </c>
    </row>
    <row r="30" spans="1:8" ht="18.600000000000001" x14ac:dyDescent="0.3">
      <c r="B30" s="53" t="s">
        <v>67</v>
      </c>
      <c r="C30" s="54">
        <v>15492000</v>
      </c>
    </row>
    <row r="31" spans="1:8" ht="18.600000000000001" x14ac:dyDescent="0.3">
      <c r="B31" s="53" t="s">
        <v>68</v>
      </c>
      <c r="C31" s="54">
        <v>1610000</v>
      </c>
      <c r="H31">
        <v>152766048</v>
      </c>
    </row>
    <row r="32" spans="1:8" ht="18.600000000000001" x14ac:dyDescent="0.3">
      <c r="B32" s="55" t="s">
        <v>69</v>
      </c>
      <c r="C32" s="56">
        <v>37501000</v>
      </c>
      <c r="H32">
        <v>160099200</v>
      </c>
    </row>
    <row r="33" spans="1:8" ht="18.600000000000001" x14ac:dyDescent="0.3">
      <c r="B33" s="53" t="s">
        <v>70</v>
      </c>
      <c r="C33" s="54">
        <v>5911000</v>
      </c>
      <c r="H33">
        <v>12679985</v>
      </c>
    </row>
    <row r="34" spans="1:8" x14ac:dyDescent="0.3">
      <c r="A34" t="s">
        <v>72</v>
      </c>
      <c r="B34" s="23" t="s">
        <v>73</v>
      </c>
      <c r="C34" s="23">
        <v>9911000</v>
      </c>
      <c r="H34">
        <v>372679</v>
      </c>
    </row>
    <row r="35" spans="1:8" x14ac:dyDescent="0.3">
      <c r="B35" s="23" t="s">
        <v>74</v>
      </c>
      <c r="C35" s="23">
        <v>8336000</v>
      </c>
    </row>
    <row r="36" spans="1:8" ht="18.600000000000001" x14ac:dyDescent="0.3">
      <c r="B36" s="55" t="s">
        <v>75</v>
      </c>
      <c r="C36" s="56">
        <v>6698000</v>
      </c>
    </row>
    <row r="37" spans="1:8" ht="18.600000000000001" x14ac:dyDescent="0.3">
      <c r="B37" s="55" t="s">
        <v>76</v>
      </c>
      <c r="C37" s="56">
        <v>23054000</v>
      </c>
    </row>
    <row r="38" spans="1:8" ht="18.600000000000001" x14ac:dyDescent="0.3">
      <c r="B38" s="55" t="s">
        <v>77</v>
      </c>
      <c r="C38" s="56">
        <v>5691000</v>
      </c>
    </row>
    <row r="39" spans="1:8" ht="18.600000000000001" x14ac:dyDescent="0.3">
      <c r="B39" s="55" t="s">
        <v>78</v>
      </c>
      <c r="C39" s="56">
        <v>8009000</v>
      </c>
    </row>
    <row r="40" spans="1:8" ht="18.600000000000001" x14ac:dyDescent="0.3">
      <c r="B40" s="55" t="s">
        <v>79</v>
      </c>
      <c r="C40" s="56">
        <v>6402000</v>
      </c>
    </row>
    <row r="41" spans="1:8" ht="18.600000000000001" x14ac:dyDescent="0.3">
      <c r="A41" t="s">
        <v>80</v>
      </c>
      <c r="B41" s="55" t="s">
        <v>81</v>
      </c>
      <c r="C41" s="56">
        <v>79113100</v>
      </c>
    </row>
    <row r="42" spans="1:8" ht="18.600000000000001" x14ac:dyDescent="0.3">
      <c r="A42" t="s">
        <v>82</v>
      </c>
      <c r="B42" s="53" t="s">
        <v>83</v>
      </c>
      <c r="C42" s="54">
        <v>5940000</v>
      </c>
    </row>
    <row r="43" spans="1:8" ht="18.600000000000001" x14ac:dyDescent="0.3">
      <c r="B43" s="53" t="s">
        <v>84</v>
      </c>
      <c r="C43" s="54">
        <v>30803800</v>
      </c>
    </row>
    <row r="44" spans="1:8" ht="18.600000000000001" x14ac:dyDescent="0.3">
      <c r="B44" s="53" t="s">
        <v>85</v>
      </c>
      <c r="C44" s="54">
        <v>4623000</v>
      </c>
    </row>
    <row r="45" spans="1:8" ht="18.600000000000001" x14ac:dyDescent="0.3">
      <c r="A45" t="s">
        <v>86</v>
      </c>
      <c r="B45" s="55" t="s">
        <v>87</v>
      </c>
      <c r="C45" s="56">
        <v>30000000</v>
      </c>
    </row>
    <row r="46" spans="1:8" ht="18.600000000000001" x14ac:dyDescent="0.3">
      <c r="B46" s="55" t="s">
        <v>88</v>
      </c>
      <c r="C46" s="56">
        <v>19812000</v>
      </c>
    </row>
    <row r="47" spans="1:8" ht="18.600000000000001" x14ac:dyDescent="0.3">
      <c r="B47" s="55" t="s">
        <v>89</v>
      </c>
      <c r="C47" s="56">
        <v>50175371</v>
      </c>
    </row>
    <row r="48" spans="1:8" ht="18.600000000000001" x14ac:dyDescent="0.3">
      <c r="A48" t="s">
        <v>90</v>
      </c>
      <c r="B48" s="55" t="s">
        <v>91</v>
      </c>
      <c r="C48" s="56">
        <v>92967242</v>
      </c>
    </row>
    <row r="49" spans="1:4" ht="18.600000000000001" x14ac:dyDescent="0.3">
      <c r="A49" t="s">
        <v>92</v>
      </c>
      <c r="B49" s="55" t="s">
        <v>93</v>
      </c>
      <c r="C49" s="56">
        <v>4225925</v>
      </c>
    </row>
    <row r="50" spans="1:4" ht="18.600000000000001" x14ac:dyDescent="0.3">
      <c r="B50" s="55" t="s">
        <v>94</v>
      </c>
      <c r="C50" s="56">
        <v>861000000</v>
      </c>
    </row>
    <row r="51" spans="1:4" ht="18.600000000000001" x14ac:dyDescent="0.3">
      <c r="A51" t="s">
        <v>95</v>
      </c>
      <c r="B51" s="55" t="s">
        <v>96</v>
      </c>
      <c r="C51" s="56">
        <v>400000000</v>
      </c>
    </row>
    <row r="52" spans="1:4" ht="18.600000000000001" x14ac:dyDescent="0.3">
      <c r="A52" t="s">
        <v>97</v>
      </c>
      <c r="B52" s="55" t="s">
        <v>98</v>
      </c>
      <c r="C52" s="56">
        <v>44884936</v>
      </c>
    </row>
    <row r="53" spans="1:4" ht="18.600000000000001" x14ac:dyDescent="0.3">
      <c r="B53" s="55" t="s">
        <v>99</v>
      </c>
      <c r="C53" s="56">
        <v>44884936</v>
      </c>
    </row>
    <row r="54" spans="1:4" ht="18.600000000000001" x14ac:dyDescent="0.3">
      <c r="A54" t="s">
        <v>100</v>
      </c>
      <c r="B54" s="55" t="s">
        <v>101</v>
      </c>
      <c r="C54" s="56">
        <v>8336000</v>
      </c>
    </row>
    <row r="55" spans="1:4" ht="18.600000000000001" x14ac:dyDescent="0.3">
      <c r="B55" s="55" t="s">
        <v>102</v>
      </c>
      <c r="C55" s="56">
        <v>8009000</v>
      </c>
    </row>
    <row r="56" spans="1:4" ht="18.600000000000001" x14ac:dyDescent="0.3">
      <c r="B56" s="55" t="s">
        <v>103</v>
      </c>
    </row>
    <row r="57" spans="1:4" ht="18.600000000000001" x14ac:dyDescent="0.3">
      <c r="B57" s="57" t="s">
        <v>104</v>
      </c>
      <c r="C57" s="54">
        <v>11278000</v>
      </c>
    </row>
    <row r="58" spans="1:4" ht="18.600000000000001" x14ac:dyDescent="0.3">
      <c r="B58" s="57" t="s">
        <v>105</v>
      </c>
      <c r="C58" s="54">
        <v>15116000</v>
      </c>
    </row>
    <row r="59" spans="1:4" ht="18.600000000000001" x14ac:dyDescent="0.3">
      <c r="B59" s="57" t="s">
        <v>106</v>
      </c>
      <c r="C59" s="54">
        <v>67285000</v>
      </c>
    </row>
    <row r="60" spans="1:4" ht="18.600000000000001" x14ac:dyDescent="0.3">
      <c r="B60" s="57" t="s">
        <v>107</v>
      </c>
      <c r="C60" s="54">
        <v>13990000</v>
      </c>
    </row>
    <row r="61" spans="1:4" ht="18.600000000000001" x14ac:dyDescent="0.3">
      <c r="A61" t="s">
        <v>108</v>
      </c>
      <c r="B61" s="58" t="s">
        <v>109</v>
      </c>
      <c r="C61" s="59">
        <v>50000000</v>
      </c>
    </row>
    <row r="62" spans="1:4" ht="18.600000000000001" x14ac:dyDescent="0.3">
      <c r="A62" t="s">
        <v>110</v>
      </c>
      <c r="B62" s="58" t="s">
        <v>111</v>
      </c>
      <c r="C62" s="59">
        <v>80000000</v>
      </c>
    </row>
    <row r="63" spans="1:4" ht="18.600000000000001" x14ac:dyDescent="0.3">
      <c r="A63" t="s">
        <v>110</v>
      </c>
      <c r="B63" s="58" t="s">
        <v>112</v>
      </c>
      <c r="C63" s="59">
        <v>50000000</v>
      </c>
    </row>
    <row r="64" spans="1:4" ht="18.600000000000001" x14ac:dyDescent="0.3">
      <c r="A64" t="s">
        <v>110</v>
      </c>
      <c r="B64" s="58" t="s">
        <v>113</v>
      </c>
      <c r="C64" s="59">
        <v>6834000</v>
      </c>
      <c r="D64" s="195"/>
    </row>
    <row r="65" spans="1:4" ht="18.600000000000001" x14ac:dyDescent="0.3">
      <c r="B65" s="58" t="s">
        <v>114</v>
      </c>
      <c r="C65" s="59">
        <v>3527000</v>
      </c>
      <c r="D65" s="195"/>
    </row>
    <row r="66" spans="1:4" ht="18.600000000000001" x14ac:dyDescent="0.3">
      <c r="B66" s="60" t="s">
        <v>115</v>
      </c>
      <c r="C66" s="56">
        <v>128133000</v>
      </c>
    </row>
    <row r="67" spans="1:4" ht="18.600000000000001" x14ac:dyDescent="0.3">
      <c r="B67" s="60" t="s">
        <v>107</v>
      </c>
      <c r="C67" s="61">
        <v>13990000</v>
      </c>
    </row>
    <row r="68" spans="1:4" ht="18.600000000000001" x14ac:dyDescent="0.3">
      <c r="B68" s="60" t="s">
        <v>116</v>
      </c>
      <c r="C68" s="54">
        <v>14942000</v>
      </c>
    </row>
    <row r="69" spans="1:4" ht="18.600000000000001" x14ac:dyDescent="0.3">
      <c r="A69" t="s">
        <v>117</v>
      </c>
      <c r="B69" s="62" t="s">
        <v>118</v>
      </c>
      <c r="C69" s="59">
        <v>10333197</v>
      </c>
    </row>
    <row r="70" spans="1:4" ht="18.600000000000001" x14ac:dyDescent="0.3">
      <c r="A70" t="s">
        <v>119</v>
      </c>
      <c r="B70" s="62" t="s">
        <v>120</v>
      </c>
      <c r="C70" s="59">
        <v>42918750</v>
      </c>
    </row>
    <row r="71" spans="1:4" ht="18.600000000000001" x14ac:dyDescent="0.3">
      <c r="B71" s="62" t="s">
        <v>121</v>
      </c>
      <c r="C71" s="59">
        <v>49458750</v>
      </c>
    </row>
    <row r="72" spans="1:4" ht="18.600000000000001" x14ac:dyDescent="0.3">
      <c r="B72" s="62" t="s">
        <v>122</v>
      </c>
      <c r="C72" s="59">
        <v>77832000</v>
      </c>
    </row>
    <row r="73" spans="1:4" ht="18.600000000000001" x14ac:dyDescent="0.3">
      <c r="B73" s="62" t="s">
        <v>123</v>
      </c>
      <c r="C73" s="59">
        <v>34800000</v>
      </c>
    </row>
    <row r="74" spans="1:4" ht="18.600000000000001" x14ac:dyDescent="0.3">
      <c r="B74" s="62" t="s">
        <v>124</v>
      </c>
      <c r="C74" s="59">
        <v>2489500</v>
      </c>
    </row>
    <row r="75" spans="1:4" ht="18.600000000000001" x14ac:dyDescent="0.3">
      <c r="A75" t="s">
        <v>125</v>
      </c>
      <c r="B75" s="62" t="s">
        <v>109</v>
      </c>
      <c r="C75" s="59">
        <v>100000000</v>
      </c>
    </row>
    <row r="76" spans="1:4" ht="18.600000000000001" x14ac:dyDescent="0.3">
      <c r="B76" s="62" t="s">
        <v>126</v>
      </c>
      <c r="C76" s="59">
        <v>8251682</v>
      </c>
    </row>
    <row r="77" spans="1:4" ht="18.600000000000001" x14ac:dyDescent="0.3">
      <c r="A77" t="s">
        <v>127</v>
      </c>
      <c r="B77" s="62" t="s">
        <v>128</v>
      </c>
      <c r="C77" s="59">
        <v>50000000</v>
      </c>
    </row>
    <row r="78" spans="1:4" ht="18.600000000000001" x14ac:dyDescent="0.3">
      <c r="B78" s="62" t="s">
        <v>129</v>
      </c>
      <c r="C78" s="59">
        <v>50000000</v>
      </c>
    </row>
    <row r="79" spans="1:4" ht="18.600000000000001" x14ac:dyDescent="0.3">
      <c r="A79" t="s">
        <v>131</v>
      </c>
      <c r="B79" s="53" t="s">
        <v>132</v>
      </c>
      <c r="C79" s="54">
        <v>11840000</v>
      </c>
    </row>
    <row r="80" spans="1:4" ht="18.600000000000001" x14ac:dyDescent="0.3">
      <c r="B80" s="53" t="s">
        <v>133</v>
      </c>
      <c r="C80" s="54">
        <v>31759000</v>
      </c>
    </row>
    <row r="81" spans="1:3" ht="18.600000000000001" x14ac:dyDescent="0.3">
      <c r="A81" t="s">
        <v>130</v>
      </c>
      <c r="B81" s="53" t="s">
        <v>105</v>
      </c>
      <c r="C81" s="54">
        <v>6460000</v>
      </c>
    </row>
    <row r="82" spans="1:3" ht="18.600000000000001" x14ac:dyDescent="0.3">
      <c r="B82" s="63" t="s">
        <v>134</v>
      </c>
      <c r="C82" s="64">
        <v>2980000</v>
      </c>
    </row>
    <row r="83" spans="1:3" ht="18.600000000000001" x14ac:dyDescent="0.3">
      <c r="B83" s="63" t="s">
        <v>84</v>
      </c>
      <c r="C83" s="64">
        <v>28882100</v>
      </c>
    </row>
    <row r="84" spans="1:3" ht="18.600000000000001" x14ac:dyDescent="0.3">
      <c r="A84" t="s">
        <v>135</v>
      </c>
      <c r="B84" s="58" t="s">
        <v>136</v>
      </c>
      <c r="C84" s="65">
        <v>250000000</v>
      </c>
    </row>
  </sheetData>
  <mergeCells count="3">
    <mergeCell ref="E5:E6"/>
    <mergeCell ref="E7:E8"/>
    <mergeCell ref="D64:D6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rightToLeft="1" tabSelected="1" view="pageBreakPreview" zoomScale="115" zoomScaleSheetLayoutView="115" workbookViewId="0">
      <selection activeCell="A2" sqref="A2:K45"/>
    </sheetView>
  </sheetViews>
  <sheetFormatPr defaultRowHeight="14.4" x14ac:dyDescent="0.3"/>
  <cols>
    <col min="2" max="2" width="30.5546875" customWidth="1"/>
    <col min="3" max="4" width="11.88671875" customWidth="1"/>
    <col min="5" max="5" width="11.44140625" customWidth="1"/>
    <col min="6" max="6" width="14.33203125" customWidth="1"/>
    <col min="7" max="8" width="12.44140625" customWidth="1"/>
    <col min="9" max="9" width="13.44140625" customWidth="1"/>
    <col min="10" max="10" width="14" customWidth="1"/>
    <col min="11" max="11" width="12.44140625" customWidth="1"/>
  </cols>
  <sheetData>
    <row r="1" spans="1:11" ht="15" thickBot="1" x14ac:dyDescent="0.35"/>
    <row r="2" spans="1:11" ht="21" thickBot="1" x14ac:dyDescent="0.35">
      <c r="A2" s="207" t="s">
        <v>163</v>
      </c>
      <c r="B2" s="208"/>
      <c r="C2" s="208"/>
      <c r="D2" s="208"/>
      <c r="E2" s="208"/>
      <c r="F2" s="208"/>
      <c r="G2" s="209"/>
      <c r="H2" s="209"/>
      <c r="I2" s="209"/>
      <c r="J2" s="209"/>
      <c r="K2" s="210"/>
    </row>
    <row r="3" spans="1:11" ht="19.2" thickBot="1" x14ac:dyDescent="0.35">
      <c r="A3" s="211" t="s">
        <v>0</v>
      </c>
      <c r="B3" s="213" t="s">
        <v>1</v>
      </c>
      <c r="C3" s="205" t="s">
        <v>2</v>
      </c>
      <c r="D3" s="205"/>
      <c r="E3" s="205"/>
      <c r="F3" s="205"/>
      <c r="G3" s="204" t="s">
        <v>144</v>
      </c>
      <c r="H3" s="205"/>
      <c r="I3" s="205"/>
      <c r="J3" s="206"/>
      <c r="K3" s="206" t="s">
        <v>4</v>
      </c>
    </row>
    <row r="4" spans="1:11" ht="19.2" thickBot="1" x14ac:dyDescent="0.35">
      <c r="A4" s="212"/>
      <c r="B4" s="214"/>
      <c r="C4" s="119" t="s">
        <v>149</v>
      </c>
      <c r="D4" s="112" t="s">
        <v>154</v>
      </c>
      <c r="E4" s="120" t="s">
        <v>145</v>
      </c>
      <c r="F4" s="167" t="s">
        <v>5</v>
      </c>
      <c r="G4" s="119" t="s">
        <v>149</v>
      </c>
      <c r="H4" s="113" t="s">
        <v>157</v>
      </c>
      <c r="I4" s="121" t="s">
        <v>145</v>
      </c>
      <c r="J4" s="122" t="s">
        <v>6</v>
      </c>
      <c r="K4" s="215"/>
    </row>
    <row r="5" spans="1:11" ht="21" customHeight="1" x14ac:dyDescent="0.3">
      <c r="A5" s="81">
        <v>10100</v>
      </c>
      <c r="B5" s="98" t="s">
        <v>7</v>
      </c>
      <c r="C5" s="143"/>
      <c r="D5" s="86"/>
      <c r="E5" s="37"/>
      <c r="F5" s="70">
        <f>E5+C5</f>
        <v>0</v>
      </c>
      <c r="G5" s="146"/>
      <c r="H5" s="89"/>
      <c r="I5" s="155"/>
      <c r="J5" s="155">
        <f>I5+H5+G5</f>
        <v>0</v>
      </c>
      <c r="K5" s="1">
        <f>F5-J5</f>
        <v>0</v>
      </c>
    </row>
    <row r="6" spans="1:11" ht="21" customHeight="1" x14ac:dyDescent="0.3">
      <c r="A6" s="82">
        <v>10200</v>
      </c>
      <c r="B6" s="99" t="s">
        <v>160</v>
      </c>
      <c r="C6" s="144"/>
      <c r="D6" s="52"/>
      <c r="E6" s="90"/>
      <c r="F6" s="145">
        <v>2346000000</v>
      </c>
      <c r="G6" s="147"/>
      <c r="H6" s="90"/>
      <c r="I6" s="159">
        <v>2346000000</v>
      </c>
      <c r="J6" s="155">
        <f t="shared" ref="J6:J10" si="0">I6+H6+G6</f>
        <v>2346000000</v>
      </c>
      <c r="K6" s="1">
        <f t="shared" ref="K6:K10" si="1">F6-J6</f>
        <v>0</v>
      </c>
    </row>
    <row r="7" spans="1:11" ht="21" customHeight="1" x14ac:dyDescent="0.3">
      <c r="A7" s="82">
        <v>10100</v>
      </c>
      <c r="B7" s="99" t="s">
        <v>161</v>
      </c>
      <c r="C7" s="144"/>
      <c r="D7" s="52"/>
      <c r="E7" s="22"/>
      <c r="F7" s="145">
        <v>734000000</v>
      </c>
      <c r="G7" s="147"/>
      <c r="H7" s="90"/>
      <c r="I7" s="159">
        <v>734000000</v>
      </c>
      <c r="J7" s="155">
        <f t="shared" si="0"/>
        <v>734000000</v>
      </c>
      <c r="K7" s="1">
        <f t="shared" si="1"/>
        <v>0</v>
      </c>
    </row>
    <row r="8" spans="1:11" ht="21" customHeight="1" x14ac:dyDescent="0.3">
      <c r="A8" s="82">
        <v>10100</v>
      </c>
      <c r="B8" s="99" t="s">
        <v>140</v>
      </c>
      <c r="C8" s="144"/>
      <c r="D8" s="52"/>
      <c r="E8" s="22"/>
      <c r="F8" s="145">
        <f>E8+C8</f>
        <v>0</v>
      </c>
      <c r="G8" s="147"/>
      <c r="H8" s="90"/>
      <c r="I8" s="159"/>
      <c r="J8" s="155">
        <f t="shared" si="0"/>
        <v>0</v>
      </c>
      <c r="K8" s="1">
        <f t="shared" si="1"/>
        <v>0</v>
      </c>
    </row>
    <row r="9" spans="1:11" ht="21" customHeight="1" x14ac:dyDescent="0.3">
      <c r="A9" s="82">
        <v>10200</v>
      </c>
      <c r="B9" s="99" t="s">
        <v>152</v>
      </c>
      <c r="C9" s="144"/>
      <c r="D9" s="52"/>
      <c r="E9" s="22"/>
      <c r="F9" s="145">
        <v>375000000</v>
      </c>
      <c r="G9" s="147"/>
      <c r="H9" s="90"/>
      <c r="I9" s="159">
        <v>375000000</v>
      </c>
      <c r="J9" s="155">
        <f t="shared" si="0"/>
        <v>375000000</v>
      </c>
      <c r="K9" s="1">
        <f t="shared" si="1"/>
        <v>0</v>
      </c>
    </row>
    <row r="10" spans="1:11" ht="21" customHeight="1" thickBot="1" x14ac:dyDescent="0.35">
      <c r="A10" s="83">
        <v>10200</v>
      </c>
      <c r="B10" s="99" t="s">
        <v>151</v>
      </c>
      <c r="C10" s="144"/>
      <c r="D10" s="88"/>
      <c r="E10" s="127"/>
      <c r="F10" s="145">
        <v>1057000000</v>
      </c>
      <c r="G10" s="149"/>
      <c r="H10" s="91"/>
      <c r="I10" s="160">
        <v>1056985500</v>
      </c>
      <c r="J10" s="155">
        <f t="shared" si="0"/>
        <v>1056985500</v>
      </c>
      <c r="K10" s="1">
        <f t="shared" si="1"/>
        <v>14500</v>
      </c>
    </row>
    <row r="11" spans="1:11" ht="20.399999999999999" thickBot="1" x14ac:dyDescent="0.35">
      <c r="A11" s="200" t="s">
        <v>8</v>
      </c>
      <c r="B11" s="201"/>
      <c r="C11" s="75">
        <f>SUM(C5:C10)</f>
        <v>0</v>
      </c>
      <c r="D11" s="74"/>
      <c r="E11" s="75">
        <f>SUM(E9:E10)</f>
        <v>0</v>
      </c>
      <c r="F11" s="69">
        <f>SUM(F5:F10)</f>
        <v>4512000000</v>
      </c>
      <c r="G11" s="123"/>
      <c r="H11" s="114"/>
      <c r="I11" s="69">
        <f>SUM(I6:I10)</f>
        <v>4511985500</v>
      </c>
      <c r="J11" s="69">
        <f t="shared" ref="J11:J40" si="2">I11+H11</f>
        <v>4511985500</v>
      </c>
      <c r="K11" s="69">
        <f>SUM(F11-J11)</f>
        <v>14500</v>
      </c>
    </row>
    <row r="12" spans="1:11" s="106" customFormat="1" ht="18" customHeight="1" x14ac:dyDescent="0.3">
      <c r="A12" s="81">
        <v>20200</v>
      </c>
      <c r="B12" s="129" t="s">
        <v>156</v>
      </c>
      <c r="C12" s="146"/>
      <c r="D12" s="89"/>
      <c r="E12" s="67">
        <v>3030000000</v>
      </c>
      <c r="F12" s="145">
        <f>E12+C12</f>
        <v>3030000000</v>
      </c>
      <c r="G12" s="146"/>
      <c r="H12" s="89"/>
      <c r="I12" s="1">
        <v>3030253322</v>
      </c>
      <c r="J12" s="156">
        <f t="shared" si="2"/>
        <v>3030253322</v>
      </c>
      <c r="K12" s="117">
        <f>SUM(F12-J12)</f>
        <v>-253322</v>
      </c>
    </row>
    <row r="13" spans="1:11" s="80" customFormat="1" ht="18" customHeight="1" x14ac:dyDescent="0.3">
      <c r="A13" s="82">
        <v>20100</v>
      </c>
      <c r="B13" s="99" t="s">
        <v>9</v>
      </c>
      <c r="C13" s="147"/>
      <c r="D13" s="90"/>
      <c r="E13" s="3">
        <v>658000000</v>
      </c>
      <c r="F13" s="145">
        <f>E13</f>
        <v>658000000</v>
      </c>
      <c r="G13" s="147"/>
      <c r="H13" s="90"/>
      <c r="I13" s="71">
        <v>657893787</v>
      </c>
      <c r="J13" s="156">
        <f t="shared" si="2"/>
        <v>657893787</v>
      </c>
      <c r="K13" s="107">
        <f>SUM(F13-J13)</f>
        <v>106213</v>
      </c>
    </row>
    <row r="14" spans="1:11" s="80" customFormat="1" ht="18" customHeight="1" x14ac:dyDescent="0.3">
      <c r="A14" s="82">
        <v>20200</v>
      </c>
      <c r="B14" s="99" t="s">
        <v>138</v>
      </c>
      <c r="C14" s="147">
        <v>102000000</v>
      </c>
      <c r="D14" s="90"/>
      <c r="E14" s="3">
        <v>1564000000</v>
      </c>
      <c r="F14" s="145">
        <f>E14+D14+C14</f>
        <v>1666000000</v>
      </c>
      <c r="G14" s="147">
        <v>87109630</v>
      </c>
      <c r="H14" s="115"/>
      <c r="I14" s="71">
        <v>1578867663</v>
      </c>
      <c r="J14" s="156">
        <f>SUM(G14:I14)</f>
        <v>1665977293</v>
      </c>
      <c r="K14" s="107">
        <f>F14-J14</f>
        <v>22707</v>
      </c>
    </row>
    <row r="15" spans="1:11" s="80" customFormat="1" ht="18" customHeight="1" x14ac:dyDescent="0.3">
      <c r="A15" s="82">
        <v>21100</v>
      </c>
      <c r="B15" s="99" t="s">
        <v>61</v>
      </c>
      <c r="C15" s="147">
        <v>115000000</v>
      </c>
      <c r="D15" s="90">
        <v>1877000000</v>
      </c>
      <c r="E15" s="3">
        <v>3270000000</v>
      </c>
      <c r="F15" s="145">
        <f>E15+D15+C15</f>
        <v>5262000000</v>
      </c>
      <c r="G15" s="147">
        <v>109310000</v>
      </c>
      <c r="H15" s="3">
        <v>1460160879</v>
      </c>
      <c r="I15" s="161">
        <v>3691690000</v>
      </c>
      <c r="J15" s="156">
        <f>I15+H15+G15</f>
        <v>5261160879</v>
      </c>
      <c r="K15" s="107">
        <f>F15-J15</f>
        <v>839121</v>
      </c>
    </row>
    <row r="16" spans="1:11" s="80" customFormat="1" ht="18" customHeight="1" x14ac:dyDescent="0.3">
      <c r="A16" s="82">
        <v>21200</v>
      </c>
      <c r="B16" s="99" t="s">
        <v>139</v>
      </c>
      <c r="C16" s="147"/>
      <c r="D16" s="90">
        <v>754000000</v>
      </c>
      <c r="E16" s="3">
        <v>10459000000</v>
      </c>
      <c r="F16" s="145">
        <f>E16+D16+C16</f>
        <v>11213000000</v>
      </c>
      <c r="G16" s="147"/>
      <c r="H16" s="90">
        <v>204200000</v>
      </c>
      <c r="I16" s="71">
        <v>11008800000</v>
      </c>
      <c r="J16" s="156">
        <f>SUM(H16:I16)</f>
        <v>11213000000</v>
      </c>
      <c r="K16" s="107">
        <f>F16-J16</f>
        <v>0</v>
      </c>
    </row>
    <row r="17" spans="1:11" s="80" customFormat="1" ht="18" customHeight="1" x14ac:dyDescent="0.3">
      <c r="A17" s="136">
        <v>20200</v>
      </c>
      <c r="B17" s="130" t="s">
        <v>71</v>
      </c>
      <c r="C17" s="147"/>
      <c r="D17" s="90"/>
      <c r="E17" s="3">
        <v>2118000000</v>
      </c>
      <c r="F17" s="145">
        <f>C17+E17</f>
        <v>2118000000</v>
      </c>
      <c r="G17" s="147"/>
      <c r="H17" s="90"/>
      <c r="I17" s="71">
        <v>2117916621</v>
      </c>
      <c r="J17" s="156">
        <f t="shared" si="2"/>
        <v>2117916621</v>
      </c>
      <c r="K17" s="107">
        <f>F17-J17</f>
        <v>83379</v>
      </c>
    </row>
    <row r="18" spans="1:11" s="80" customFormat="1" ht="18" customHeight="1" x14ac:dyDescent="0.3">
      <c r="A18" s="137">
        <v>20800</v>
      </c>
      <c r="B18" s="130" t="s">
        <v>146</v>
      </c>
      <c r="C18" s="144"/>
      <c r="D18" s="87"/>
      <c r="E18" s="52">
        <v>4145000000</v>
      </c>
      <c r="F18" s="148">
        <f>C18+E18</f>
        <v>4145000000</v>
      </c>
      <c r="G18" s="144"/>
      <c r="H18" s="87"/>
      <c r="I18" s="162">
        <v>4144780000</v>
      </c>
      <c r="J18" s="86">
        <f t="shared" si="2"/>
        <v>4144780000</v>
      </c>
      <c r="K18" s="126">
        <f>E18-I18</f>
        <v>220000</v>
      </c>
    </row>
    <row r="19" spans="1:11" s="80" customFormat="1" ht="18" customHeight="1" x14ac:dyDescent="0.3">
      <c r="A19" s="82">
        <v>20900</v>
      </c>
      <c r="B19" s="130" t="s">
        <v>10</v>
      </c>
      <c r="C19" s="147"/>
      <c r="D19" s="90"/>
      <c r="E19" s="3">
        <v>464000000</v>
      </c>
      <c r="F19" s="145">
        <f>C19+E19</f>
        <v>464000000</v>
      </c>
      <c r="G19" s="147"/>
      <c r="H19" s="90"/>
      <c r="I19" s="71">
        <v>464000000</v>
      </c>
      <c r="J19" s="156">
        <f t="shared" si="2"/>
        <v>464000000</v>
      </c>
      <c r="K19" s="107">
        <f>E19-I19</f>
        <v>0</v>
      </c>
    </row>
    <row r="20" spans="1:11" s="80" customFormat="1" ht="18" customHeight="1" x14ac:dyDescent="0.3">
      <c r="A20" s="82">
        <v>20200</v>
      </c>
      <c r="B20" s="130" t="s">
        <v>11</v>
      </c>
      <c r="C20" s="147"/>
      <c r="D20" s="90"/>
      <c r="E20" s="3">
        <v>290000000</v>
      </c>
      <c r="F20" s="145">
        <f>E20+D20+C20</f>
        <v>290000000</v>
      </c>
      <c r="G20" s="147"/>
      <c r="H20" s="90"/>
      <c r="I20" s="71">
        <v>290000000</v>
      </c>
      <c r="J20" s="156">
        <f>G20+H20+I20</f>
        <v>290000000</v>
      </c>
      <c r="K20" s="107">
        <f>F20-J20</f>
        <v>0</v>
      </c>
    </row>
    <row r="21" spans="1:11" s="80" customFormat="1" ht="18" customHeight="1" x14ac:dyDescent="0.3">
      <c r="A21" s="82">
        <v>21300</v>
      </c>
      <c r="B21" s="130" t="s">
        <v>12</v>
      </c>
      <c r="C21" s="147"/>
      <c r="D21" s="90"/>
      <c r="E21" s="3">
        <v>800000000</v>
      </c>
      <c r="F21" s="145">
        <f>C21+E21</f>
        <v>800000000</v>
      </c>
      <c r="G21" s="147"/>
      <c r="H21" s="90"/>
      <c r="I21" s="71">
        <v>800000000</v>
      </c>
      <c r="J21" s="156">
        <f t="shared" si="2"/>
        <v>800000000</v>
      </c>
      <c r="K21" s="107">
        <f>E21-I21</f>
        <v>0</v>
      </c>
    </row>
    <row r="22" spans="1:11" s="80" customFormat="1" ht="18" customHeight="1" x14ac:dyDescent="0.3">
      <c r="A22" s="82">
        <v>20500</v>
      </c>
      <c r="B22" s="131" t="s">
        <v>13</v>
      </c>
      <c r="C22" s="147"/>
      <c r="D22" s="90">
        <v>1581000000</v>
      </c>
      <c r="E22" s="3">
        <v>350000000</v>
      </c>
      <c r="F22" s="145">
        <f>E22+D22+C22</f>
        <v>1931000000</v>
      </c>
      <c r="G22" s="147"/>
      <c r="H22" s="90">
        <v>1589855000</v>
      </c>
      <c r="I22" s="71">
        <v>341080000</v>
      </c>
      <c r="J22" s="156">
        <f>I22+H22+G22</f>
        <v>1930935000</v>
      </c>
      <c r="K22" s="107">
        <f>F22-J22</f>
        <v>65000</v>
      </c>
    </row>
    <row r="23" spans="1:11" s="106" customFormat="1" ht="18" customHeight="1" x14ac:dyDescent="0.3">
      <c r="A23" s="82">
        <v>20200</v>
      </c>
      <c r="B23" s="99" t="s">
        <v>14</v>
      </c>
      <c r="C23" s="147"/>
      <c r="D23" s="90"/>
      <c r="E23" s="3">
        <v>669000000</v>
      </c>
      <c r="F23" s="145">
        <f>C23+E23</f>
        <v>669000000</v>
      </c>
      <c r="G23" s="147"/>
      <c r="H23" s="90"/>
      <c r="I23" s="71">
        <v>669000000</v>
      </c>
      <c r="J23" s="156">
        <f t="shared" si="2"/>
        <v>669000000</v>
      </c>
      <c r="K23" s="107">
        <f>E23-I23</f>
        <v>0</v>
      </c>
    </row>
    <row r="24" spans="1:11" s="106" customFormat="1" ht="18" customHeight="1" x14ac:dyDescent="0.3">
      <c r="A24" s="138" t="s">
        <v>27</v>
      </c>
      <c r="B24" s="132" t="s">
        <v>28</v>
      </c>
      <c r="C24" s="147"/>
      <c r="D24" s="90"/>
      <c r="E24" s="3">
        <v>160000000</v>
      </c>
      <c r="F24" s="145">
        <f>C24+E24</f>
        <v>160000000</v>
      </c>
      <c r="G24" s="147"/>
      <c r="H24" s="90"/>
      <c r="I24" s="71">
        <v>160000000</v>
      </c>
      <c r="J24" s="156">
        <f t="shared" si="2"/>
        <v>160000000</v>
      </c>
      <c r="K24" s="107">
        <f>E24-I24</f>
        <v>0</v>
      </c>
    </row>
    <row r="25" spans="1:11" s="106" customFormat="1" ht="18" customHeight="1" x14ac:dyDescent="0.3">
      <c r="A25" s="138">
        <v>20200</v>
      </c>
      <c r="B25" s="133" t="s">
        <v>155</v>
      </c>
      <c r="C25" s="149"/>
      <c r="D25" s="91"/>
      <c r="E25" s="30"/>
      <c r="F25" s="145"/>
      <c r="G25" s="147"/>
      <c r="H25" s="91"/>
      <c r="I25" s="125"/>
      <c r="J25" s="31"/>
      <c r="K25" s="108"/>
    </row>
    <row r="26" spans="1:11" s="106" customFormat="1" ht="18" customHeight="1" thickBot="1" x14ac:dyDescent="0.35">
      <c r="A26" s="139"/>
      <c r="B26" s="133" t="s">
        <v>150</v>
      </c>
      <c r="C26" s="149"/>
      <c r="D26" s="30"/>
      <c r="E26" s="30">
        <v>741000000</v>
      </c>
      <c r="F26" s="150">
        <f>E26+D26+C26</f>
        <v>741000000</v>
      </c>
      <c r="G26" s="149"/>
      <c r="H26" s="91"/>
      <c r="I26" s="150">
        <v>741000000</v>
      </c>
      <c r="J26" s="157">
        <f>I26+H26</f>
        <v>741000000</v>
      </c>
      <c r="K26" s="108">
        <f>F26-J26</f>
        <v>0</v>
      </c>
    </row>
    <row r="27" spans="1:11" ht="20.399999999999999" thickBot="1" x14ac:dyDescent="0.35">
      <c r="A27" s="110"/>
      <c r="B27" s="111" t="s">
        <v>15</v>
      </c>
      <c r="C27" s="124">
        <f>SUM(C14:C26)</f>
        <v>217000000</v>
      </c>
      <c r="D27" s="92">
        <f>SUM(D12:D24)</f>
        <v>4212000000</v>
      </c>
      <c r="E27" s="38">
        <f>SUM(E12:E26)</f>
        <v>28718000000</v>
      </c>
      <c r="F27" s="66">
        <f>SUM(F12:F26)</f>
        <v>33147000000</v>
      </c>
      <c r="G27" s="124">
        <f>SUM(G12:G26)</f>
        <v>196419630</v>
      </c>
      <c r="H27" s="94">
        <f>SUM(H13:H26)</f>
        <v>3254215879</v>
      </c>
      <c r="I27" s="79">
        <f>SUM(I12:I26)</f>
        <v>29695281393</v>
      </c>
      <c r="J27" s="92">
        <f>SUM(J12:J26)</f>
        <v>33145916902</v>
      </c>
      <c r="K27" s="109">
        <f>SUM(K12:K26)</f>
        <v>1083098</v>
      </c>
    </row>
    <row r="28" spans="1:11" ht="19.5" customHeight="1" x14ac:dyDescent="0.3">
      <c r="A28" s="140">
        <v>60100</v>
      </c>
      <c r="B28" s="134" t="s">
        <v>16</v>
      </c>
      <c r="C28" s="143"/>
      <c r="D28" s="95"/>
      <c r="E28" s="104"/>
      <c r="F28" s="70">
        <f>E28+C28</f>
        <v>0</v>
      </c>
      <c r="G28" s="146"/>
      <c r="H28" s="95"/>
      <c r="I28" s="1"/>
      <c r="J28" s="155">
        <f t="shared" si="2"/>
        <v>0</v>
      </c>
      <c r="K28" s="1">
        <f>E28-I28</f>
        <v>0</v>
      </c>
    </row>
    <row r="29" spans="1:11" ht="19.5" customHeight="1" x14ac:dyDescent="0.3">
      <c r="A29" s="140"/>
      <c r="B29" s="99" t="s">
        <v>137</v>
      </c>
      <c r="C29" s="144"/>
      <c r="D29" s="87"/>
      <c r="E29" s="52"/>
      <c r="F29" s="145">
        <f>E29+C29</f>
        <v>0</v>
      </c>
      <c r="G29" s="147"/>
      <c r="H29" s="87"/>
      <c r="I29" s="71"/>
      <c r="J29" s="155">
        <f t="shared" si="2"/>
        <v>0</v>
      </c>
      <c r="K29" s="71">
        <f>E29-I29</f>
        <v>0</v>
      </c>
    </row>
    <row r="30" spans="1:11" ht="19.5" customHeight="1" x14ac:dyDescent="0.3">
      <c r="A30" s="141">
        <v>60100</v>
      </c>
      <c r="B30" s="99" t="s">
        <v>17</v>
      </c>
      <c r="C30" s="144"/>
      <c r="D30" s="87"/>
      <c r="E30" s="52"/>
      <c r="F30" s="145">
        <f>E30+C30</f>
        <v>0</v>
      </c>
      <c r="G30" s="147"/>
      <c r="H30" s="87"/>
      <c r="I30" s="71"/>
      <c r="J30" s="155">
        <f t="shared" si="2"/>
        <v>0</v>
      </c>
      <c r="K30" s="71">
        <f>E30-I30</f>
        <v>0</v>
      </c>
    </row>
    <row r="31" spans="1:11" ht="19.5" customHeight="1" x14ac:dyDescent="0.3">
      <c r="A31" s="83">
        <v>60200</v>
      </c>
      <c r="B31" s="99" t="s">
        <v>158</v>
      </c>
      <c r="C31" s="144"/>
      <c r="D31" s="87"/>
      <c r="E31" s="52">
        <v>44000000</v>
      </c>
      <c r="F31" s="145">
        <f>E31+C31</f>
        <v>44000000</v>
      </c>
      <c r="G31" s="147"/>
      <c r="H31" s="87"/>
      <c r="I31" s="159">
        <v>44000000</v>
      </c>
      <c r="J31" s="155">
        <f t="shared" si="2"/>
        <v>44000000</v>
      </c>
      <c r="K31" s="71">
        <f>E31-I31</f>
        <v>0</v>
      </c>
    </row>
    <row r="32" spans="1:11" ht="19.5" customHeight="1" x14ac:dyDescent="0.3">
      <c r="A32" s="82">
        <v>60200</v>
      </c>
      <c r="B32" s="99" t="s">
        <v>148</v>
      </c>
      <c r="C32" s="144"/>
      <c r="D32" s="52"/>
      <c r="E32" s="52">
        <v>8714000000</v>
      </c>
      <c r="F32" s="145">
        <f>E32+D32+C32</f>
        <v>8714000000</v>
      </c>
      <c r="G32" s="147"/>
      <c r="H32" s="90"/>
      <c r="I32" s="71">
        <v>8714000000</v>
      </c>
      <c r="J32" s="1">
        <f>I32+H32+G32</f>
        <v>8714000000</v>
      </c>
      <c r="K32" s="71">
        <f>F32-J32</f>
        <v>0</v>
      </c>
    </row>
    <row r="33" spans="1:11" s="80" customFormat="1" ht="19.5" customHeight="1" x14ac:dyDescent="0.3">
      <c r="A33" s="82">
        <v>60500</v>
      </c>
      <c r="B33" s="99" t="s">
        <v>142</v>
      </c>
      <c r="C33" s="144"/>
      <c r="D33" s="87"/>
      <c r="E33" s="52">
        <v>371000000</v>
      </c>
      <c r="F33" s="145">
        <f>E33+C33</f>
        <v>371000000</v>
      </c>
      <c r="G33" s="147"/>
      <c r="H33" s="87"/>
      <c r="I33" s="71">
        <v>371000000</v>
      </c>
      <c r="J33" s="1">
        <f t="shared" si="2"/>
        <v>371000000</v>
      </c>
      <c r="K33" s="71">
        <f>E33-I33</f>
        <v>0</v>
      </c>
    </row>
    <row r="34" spans="1:11" s="80" customFormat="1" ht="19.5" customHeight="1" x14ac:dyDescent="0.3">
      <c r="A34" s="82">
        <v>60500</v>
      </c>
      <c r="B34" s="130" t="s">
        <v>143</v>
      </c>
      <c r="C34" s="144"/>
      <c r="D34" s="87"/>
      <c r="E34" s="52">
        <v>44000000</v>
      </c>
      <c r="F34" s="145">
        <f>E34+C34</f>
        <v>44000000</v>
      </c>
      <c r="G34" s="147"/>
      <c r="H34" s="87"/>
      <c r="I34" s="71">
        <v>43740426</v>
      </c>
      <c r="J34" s="1">
        <f t="shared" si="2"/>
        <v>43740426</v>
      </c>
      <c r="K34" s="71">
        <f>E34-I34</f>
        <v>259574</v>
      </c>
    </row>
    <row r="35" spans="1:11" s="80" customFormat="1" ht="19.5" customHeight="1" x14ac:dyDescent="0.3">
      <c r="A35" s="82">
        <v>60200</v>
      </c>
      <c r="B35" s="134" t="s">
        <v>153</v>
      </c>
      <c r="C35" s="151"/>
      <c r="D35" s="95"/>
      <c r="E35" s="67"/>
      <c r="F35" s="145">
        <f>E35+D35+C35</f>
        <v>0</v>
      </c>
      <c r="G35" s="147"/>
      <c r="H35" s="90"/>
      <c r="I35" s="1"/>
      <c r="J35" s="1"/>
      <c r="K35" s="1"/>
    </row>
    <row r="36" spans="1:11" s="80" customFormat="1" ht="19.5" customHeight="1" x14ac:dyDescent="0.3">
      <c r="A36" s="82">
        <v>60200</v>
      </c>
      <c r="B36" s="134" t="s">
        <v>147</v>
      </c>
      <c r="C36" s="151"/>
      <c r="D36" s="95"/>
      <c r="E36" s="67">
        <v>0</v>
      </c>
      <c r="F36" s="145">
        <f>E36+D36+C36</f>
        <v>0</v>
      </c>
      <c r="G36" s="147"/>
      <c r="H36" s="90"/>
      <c r="I36" s="1"/>
      <c r="J36" s="1">
        <f>I36+H36+G36</f>
        <v>0</v>
      </c>
      <c r="K36" s="1">
        <f>F36-J36</f>
        <v>0</v>
      </c>
    </row>
    <row r="37" spans="1:11" ht="19.5" customHeight="1" thickBot="1" x14ac:dyDescent="0.35">
      <c r="A37" s="142">
        <v>60200</v>
      </c>
      <c r="B37" s="135" t="s">
        <v>19</v>
      </c>
      <c r="C37" s="152"/>
      <c r="D37" s="93"/>
      <c r="E37" s="68">
        <v>80000000</v>
      </c>
      <c r="F37" s="145">
        <f>E37+C37</f>
        <v>80000000</v>
      </c>
      <c r="G37" s="149"/>
      <c r="H37" s="96"/>
      <c r="I37" s="163">
        <v>80000000</v>
      </c>
      <c r="J37" s="158">
        <f t="shared" si="2"/>
        <v>80000000</v>
      </c>
      <c r="K37" s="125">
        <f>E37-I37</f>
        <v>0</v>
      </c>
    </row>
    <row r="38" spans="1:11" ht="20.399999999999999" thickBot="1" x14ac:dyDescent="0.35">
      <c r="A38" s="202" t="s">
        <v>20</v>
      </c>
      <c r="B38" s="203"/>
      <c r="C38" s="124">
        <f>SUM(C28:C37)</f>
        <v>0</v>
      </c>
      <c r="D38" s="94">
        <f>SUM(D29:D37)</f>
        <v>0</v>
      </c>
      <c r="E38" s="2">
        <f>SUM(E29:E37)</f>
        <v>9253000000</v>
      </c>
      <c r="F38" s="66">
        <f>SUM(F28:F37)</f>
        <v>9253000000</v>
      </c>
      <c r="G38" s="124"/>
      <c r="H38" s="94">
        <f>SUM(H29:H37)</f>
        <v>0</v>
      </c>
      <c r="I38" s="79">
        <f>SUM(I29:I37)</f>
        <v>9252740426</v>
      </c>
      <c r="J38" s="79">
        <f>SUM(J29:J37)</f>
        <v>9252740426</v>
      </c>
      <c r="K38" s="79">
        <f>SUM(K30:K37)</f>
        <v>259574</v>
      </c>
    </row>
    <row r="39" spans="1:11" s="80" customFormat="1" ht="19.5" customHeight="1" x14ac:dyDescent="0.3">
      <c r="A39" s="84">
        <v>70200</v>
      </c>
      <c r="B39" s="101" t="s">
        <v>30</v>
      </c>
      <c r="C39" s="143"/>
      <c r="D39" s="95"/>
      <c r="E39" s="67">
        <v>458000000</v>
      </c>
      <c r="F39" s="145">
        <f>E39+C39</f>
        <v>458000000</v>
      </c>
      <c r="G39" s="146"/>
      <c r="H39" s="89"/>
      <c r="I39" s="1">
        <v>458000000</v>
      </c>
      <c r="J39" s="1">
        <f t="shared" si="2"/>
        <v>458000000</v>
      </c>
      <c r="K39" s="1">
        <f>E39-I39</f>
        <v>0</v>
      </c>
    </row>
    <row r="40" spans="1:11" s="80" customFormat="1" ht="19.5" customHeight="1" x14ac:dyDescent="0.3">
      <c r="A40" s="102"/>
      <c r="B40" s="100" t="s">
        <v>141</v>
      </c>
      <c r="C40" s="144"/>
      <c r="D40" s="87"/>
      <c r="E40" s="3"/>
      <c r="F40" s="145">
        <f>E40+C40</f>
        <v>0</v>
      </c>
      <c r="G40" s="147"/>
      <c r="H40" s="90"/>
      <c r="I40" s="71"/>
      <c r="J40" s="1">
        <f t="shared" si="2"/>
        <v>0</v>
      </c>
      <c r="K40" s="1">
        <f>E40-I40</f>
        <v>0</v>
      </c>
    </row>
    <row r="41" spans="1:11" s="80" customFormat="1" ht="19.5" customHeight="1" thickBot="1" x14ac:dyDescent="0.35">
      <c r="A41" s="85">
        <v>70300</v>
      </c>
      <c r="B41" s="103" t="s">
        <v>21</v>
      </c>
      <c r="C41" s="153"/>
      <c r="D41" s="96">
        <v>495000000</v>
      </c>
      <c r="E41" s="30">
        <v>7397000000</v>
      </c>
      <c r="F41" s="150">
        <f>SUM(C41:E41)</f>
        <v>7892000000</v>
      </c>
      <c r="G41" s="164"/>
      <c r="H41" s="91">
        <v>453772988</v>
      </c>
      <c r="I41" s="125">
        <v>7438039012</v>
      </c>
      <c r="J41" s="105">
        <f>SUM(G41:I41)</f>
        <v>7891812000</v>
      </c>
      <c r="K41" s="105">
        <f>F41-J41</f>
        <v>188000</v>
      </c>
    </row>
    <row r="42" spans="1:11" ht="20.399999999999999" thickBot="1" x14ac:dyDescent="0.35">
      <c r="A42" s="202" t="s">
        <v>22</v>
      </c>
      <c r="B42" s="203"/>
      <c r="C42" s="154">
        <f>SUM(C39:C41)</f>
        <v>0</v>
      </c>
      <c r="D42" s="77">
        <f>SUM(D39:D41)</f>
        <v>495000000</v>
      </c>
      <c r="E42" s="76">
        <f>SUM(E39:E41)</f>
        <v>7855000000</v>
      </c>
      <c r="F42" s="76">
        <f>SUM(F39:F41)</f>
        <v>8350000000</v>
      </c>
      <c r="G42" s="128"/>
      <c r="H42" s="116">
        <f>SUM(H39:H41)</f>
        <v>453772988</v>
      </c>
      <c r="I42" s="73">
        <f>SUM(I39:I41)</f>
        <v>7896039012</v>
      </c>
      <c r="J42" s="4">
        <f>SUM(J39:J41)</f>
        <v>8349812000</v>
      </c>
      <c r="K42" s="4">
        <f>SUM(K39:K41)</f>
        <v>188000</v>
      </c>
    </row>
    <row r="43" spans="1:11" ht="20.399999999999999" thickBot="1" x14ac:dyDescent="0.35">
      <c r="A43" s="198" t="s">
        <v>23</v>
      </c>
      <c r="B43" s="199"/>
      <c r="C43" s="118">
        <f t="shared" ref="C43:K43" si="3">C42+C38+C27+C11</f>
        <v>217000000</v>
      </c>
      <c r="D43" s="97">
        <f t="shared" si="3"/>
        <v>4707000000</v>
      </c>
      <c r="E43" s="21">
        <f t="shared" si="3"/>
        <v>45826000000</v>
      </c>
      <c r="F43" s="72">
        <f t="shared" si="3"/>
        <v>55262000000</v>
      </c>
      <c r="G43" s="118">
        <f t="shared" si="3"/>
        <v>196419630</v>
      </c>
      <c r="H43" s="97">
        <f t="shared" si="3"/>
        <v>3707988867</v>
      </c>
      <c r="I43" s="5">
        <f t="shared" si="3"/>
        <v>51356046331</v>
      </c>
      <c r="J43" s="6">
        <f t="shared" si="3"/>
        <v>55260454828</v>
      </c>
      <c r="K43" s="6">
        <f t="shared" si="3"/>
        <v>1545172</v>
      </c>
    </row>
    <row r="44" spans="1:11" ht="15.75" customHeight="1" x14ac:dyDescent="0.3">
      <c r="A44" s="196" t="s">
        <v>162</v>
      </c>
      <c r="B44" s="197"/>
      <c r="C44" s="19"/>
      <c r="D44" s="19"/>
      <c r="E44" s="19"/>
      <c r="F44" s="20"/>
      <c r="G44" s="20"/>
      <c r="H44" s="20"/>
      <c r="I44" s="20"/>
      <c r="J44" s="20"/>
      <c r="K44" s="20"/>
    </row>
    <row r="45" spans="1:11" ht="15.75" customHeight="1" thickBot="1" x14ac:dyDescent="0.35">
      <c r="A45" s="166" t="s">
        <v>159</v>
      </c>
      <c r="B45" s="165"/>
      <c r="D45" s="80"/>
      <c r="E45" s="78"/>
    </row>
  </sheetData>
  <mergeCells count="11">
    <mergeCell ref="G3:J3"/>
    <mergeCell ref="A2:K2"/>
    <mergeCell ref="A3:A4"/>
    <mergeCell ref="B3:B4"/>
    <mergeCell ref="C3:F3"/>
    <mergeCell ref="K3:K4"/>
    <mergeCell ref="A44:B44"/>
    <mergeCell ref="A43:B43"/>
    <mergeCell ref="A11:B11"/>
    <mergeCell ref="A38:B38"/>
    <mergeCell ref="A42:B42"/>
  </mergeCells>
  <pageMargins left="0" right="0" top="0" bottom="0" header="0" footer="0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تامین اعتبار</vt:lpstr>
      <vt:lpstr>Sheet1</vt:lpstr>
      <vt:lpstr>غیر پرسنلی 0112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HOGHOGH-DASTMOZD</dc:creator>
  <cp:lastModifiedBy>Z Mir</cp:lastModifiedBy>
  <cp:lastPrinted>2023-04-20T05:33:32Z</cp:lastPrinted>
  <dcterms:created xsi:type="dcterms:W3CDTF">2020-07-08T09:22:06Z</dcterms:created>
  <dcterms:modified xsi:type="dcterms:W3CDTF">2023-05-13T10:14:06Z</dcterms:modified>
</cp:coreProperties>
</file>